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8" yWindow="12" windowWidth="11340" windowHeight="6540" tabRatio="750" activeTab="2"/>
  </bookViews>
  <sheets>
    <sheet name="Total for virksomhed 502 " sheetId="1" r:id="rId1"/>
    <sheet name="Økonomiudvalget" sheetId="2" r:id="rId2"/>
    <sheet name="Udvalget for Plan og Teknik" sheetId="3" r:id="rId3"/>
  </sheets>
  <definedNames/>
  <calcPr fullCalcOnLoad="1"/>
</workbook>
</file>

<file path=xl/sharedStrings.xml><?xml version="1.0" encoding="utf-8"?>
<sst xmlns="http://schemas.openxmlformats.org/spreadsheetml/2006/main" count="218" uniqueCount="165">
  <si>
    <t>Bilag 1</t>
  </si>
  <si>
    <t>Virksomhed</t>
  </si>
  <si>
    <t>Teknik og Miljø</t>
  </si>
  <si>
    <t>Nr. 502</t>
  </si>
  <si>
    <t>Indenfor rammen</t>
  </si>
  <si>
    <t>Forbrug</t>
  </si>
  <si>
    <t>%-forbrug</t>
  </si>
  <si>
    <t>sidste år</t>
  </si>
  <si>
    <t>Ok</t>
  </si>
  <si>
    <t>Note</t>
  </si>
  <si>
    <t>Funktion</t>
  </si>
  <si>
    <t>00.48</t>
  </si>
  <si>
    <t>Tekst</t>
  </si>
  <si>
    <t>Vandløbsvæsen</t>
  </si>
  <si>
    <t>00.52</t>
  </si>
  <si>
    <t>Miljøbeskyttelse</t>
  </si>
  <si>
    <r>
      <t>ikke</t>
    </r>
    <r>
      <rPr>
        <sz val="10"/>
        <rFont val="Times New Roman"/>
        <family val="1"/>
      </rPr>
      <t xml:space="preserve"> OK</t>
    </r>
  </si>
  <si>
    <t>00.25</t>
  </si>
  <si>
    <t>Faste ejendomme</t>
  </si>
  <si>
    <t>Kortforsyning-GIS</t>
  </si>
  <si>
    <t>02.28</t>
  </si>
  <si>
    <t>Kommunale veje</t>
  </si>
  <si>
    <t>02.32</t>
  </si>
  <si>
    <t>Kollektiv trafik</t>
  </si>
  <si>
    <t>Havne</t>
  </si>
  <si>
    <t>I alt indenfor rammen</t>
  </si>
  <si>
    <t>Bilag 2</t>
  </si>
  <si>
    <t>00.55</t>
  </si>
  <si>
    <t xml:space="preserve">I alt virksomheden Teknik og Miljø </t>
  </si>
  <si>
    <t>00.22</t>
  </si>
  <si>
    <t>Jordforsyning</t>
  </si>
  <si>
    <t>Beboelse</t>
  </si>
  <si>
    <t>Andre faste ejendomme</t>
  </si>
  <si>
    <t>Økonomiudvalg</t>
  </si>
  <si>
    <t>Virksomheden 502 - Teknik og Miljø</t>
  </si>
  <si>
    <t>Forbrug pr.</t>
  </si>
  <si>
    <t>Total for Teknik og Miljø</t>
  </si>
  <si>
    <t xml:space="preserve">Fælles formål </t>
  </si>
  <si>
    <t>089020</t>
  </si>
  <si>
    <t>Danmarks Miljøportal</t>
  </si>
  <si>
    <t>Øvrig planlægn, tilsyn m.v</t>
  </si>
  <si>
    <t>089010</t>
  </si>
  <si>
    <t>Vejvedligeholdelse</t>
  </si>
  <si>
    <t>211026</t>
  </si>
  <si>
    <t>Signalanlæg</t>
  </si>
  <si>
    <t>211027</t>
  </si>
  <si>
    <t>Torontoanlæg</t>
  </si>
  <si>
    <t>211030</t>
  </si>
  <si>
    <t>211040</t>
  </si>
  <si>
    <t>Matrikulære berigtigelse</t>
  </si>
  <si>
    <t>Busdrift</t>
  </si>
  <si>
    <t>231001</t>
  </si>
  <si>
    <t>241001</t>
  </si>
  <si>
    <t>Fælles udgifter og indtægter</t>
  </si>
  <si>
    <t>% forbrug af</t>
  </si>
  <si>
    <t>budget</t>
  </si>
  <si>
    <t>Korrigeret</t>
  </si>
  <si>
    <t>06.45</t>
  </si>
  <si>
    <t>Administrativ org.</t>
  </si>
  <si>
    <t xml:space="preserve"> - incl. konto 06</t>
  </si>
  <si>
    <t>2</t>
  </si>
  <si>
    <t>Udvalg for Plan og Teknik</t>
  </si>
  <si>
    <t>for Udvalget Plan og Teknik</t>
  </si>
  <si>
    <t>I alt virksomheden Teknik og Miljø</t>
  </si>
  <si>
    <t>070001</t>
  </si>
  <si>
    <t>Fælles udg./indtægter</t>
  </si>
  <si>
    <t>089001</t>
  </si>
  <si>
    <t>Økonomiudvalget</t>
  </si>
  <si>
    <t>Udvalget for Plan og Teknik</t>
  </si>
  <si>
    <t>for Økonomiudvalget</t>
  </si>
  <si>
    <t>Jordforurening</t>
  </si>
  <si>
    <t>Bærbare batterier</t>
  </si>
  <si>
    <t>Fælles udgifter/indtægter</t>
  </si>
  <si>
    <t>Øvrig planlægning m.v</t>
  </si>
  <si>
    <t>02.22</t>
  </si>
  <si>
    <t>Driftsbygn og pladser</t>
  </si>
  <si>
    <t>Del af elforbrug - Grønt område</t>
  </si>
  <si>
    <t>Kystvande -vandkvalitet og badevand</t>
  </si>
  <si>
    <t>205015</t>
  </si>
  <si>
    <t>Busskure og busstandere</t>
  </si>
  <si>
    <t>Udgifter afholdes indenfor budgetrammen</t>
  </si>
  <si>
    <t>070005</t>
  </si>
  <si>
    <t>Sandfang og afvandingskanal</t>
  </si>
  <si>
    <t>089050</t>
  </si>
  <si>
    <t>Vestbanen</t>
  </si>
  <si>
    <t xml:space="preserve">Note: </t>
  </si>
  <si>
    <t>005001</t>
  </si>
  <si>
    <t>005010</t>
  </si>
  <si>
    <t>Arealer til udlejning</t>
  </si>
  <si>
    <t>Ubestemt formål</t>
  </si>
  <si>
    <t>010002</t>
  </si>
  <si>
    <t>Fælles - grunde og bygninger</t>
  </si>
  <si>
    <t>Diverse udgifter og indtægter</t>
  </si>
  <si>
    <t>091001</t>
  </si>
  <si>
    <t>Skadedyrsbekæmpelse</t>
  </si>
  <si>
    <t>Gadelys</t>
  </si>
  <si>
    <t>02.35</t>
  </si>
  <si>
    <t>Jernbanedrift</t>
  </si>
  <si>
    <t>Fællesudgifter og indtægter</t>
  </si>
  <si>
    <t>Skatter og afgifter for ubebyggede grunde og diverse jordarealer samt vedligeholdelse af udenomsarealer</t>
  </si>
  <si>
    <t>Forpagtningsafgift opkræves 1 gang årligt i december mdr.</t>
  </si>
  <si>
    <t>Adm. af vejvedligeholdelse + trafiksikkerhedsplan 2013</t>
  </si>
  <si>
    <t>Løbende vedligehold af Varde Havn samt  indtægt på 15.000 kr. sidst på året.</t>
  </si>
  <si>
    <t>Udgifter forventes afholdt indenfor budgetrammen</t>
  </si>
  <si>
    <t>06.48</t>
  </si>
  <si>
    <t>Indtægter/udgifter love</t>
  </si>
  <si>
    <t>Hyrevognsbevillinger</t>
  </si>
  <si>
    <t>Mobilitet</t>
  </si>
  <si>
    <t>Ingen bemærkninger</t>
  </si>
  <si>
    <t>Faktura fra Forsyningen sidst på året.</t>
  </si>
  <si>
    <t>Teknik og miljø - Myndighedsud./ Øvrig adm.</t>
  </si>
  <si>
    <t>Teknik og miljø - Byggesagsbeh.</t>
  </si>
  <si>
    <t>Teknik og miljø- øvrig adm</t>
  </si>
  <si>
    <t>Teknik og miljø - Miljøbeskyttelse</t>
  </si>
  <si>
    <t>Budget 2014</t>
  </si>
  <si>
    <t>005020</t>
  </si>
  <si>
    <t>091010</t>
  </si>
  <si>
    <t>Handleplan for rottebekæmpelse</t>
  </si>
  <si>
    <t>Udenfor Rammen - 100% overførsel</t>
  </si>
  <si>
    <t>I alt udenfor rammen - 100% overførsel</t>
  </si>
  <si>
    <t>Vandløbsrestaureringsprojekt - 1. projekt i 1. projektområde</t>
  </si>
  <si>
    <t>070020</t>
  </si>
  <si>
    <t>070025</t>
  </si>
  <si>
    <t>Vandløbsrestaureringsprojekt - 2. projekt i 1. projektområde</t>
  </si>
  <si>
    <t>070030</t>
  </si>
  <si>
    <t>Vandløbsrestaureringsprojekt - 3. projekt i 1. projektområde</t>
  </si>
  <si>
    <t>070035</t>
  </si>
  <si>
    <t>Vandløbsrestaureringsprojekt - 1. projekt i 2. projektområde</t>
  </si>
  <si>
    <t>070040</t>
  </si>
  <si>
    <t>Vandløbsrestaureringsprojekt - 2. projekt i 2. projektområde</t>
  </si>
  <si>
    <t>070050</t>
  </si>
  <si>
    <t>Forundersøgelse for Restaurering af Holme Å</t>
  </si>
  <si>
    <t>Skatter og afgifter for diverse uplacerbare bygninger samt omkostninger ved salg af bygninger</t>
  </si>
  <si>
    <t xml:space="preserve">Budget forventes forbrugt. </t>
  </si>
  <si>
    <t>Projekt afsluttet</t>
  </si>
  <si>
    <t>Er påbegyndt i 2014 - projekt som finansieres med tilskud fra Fonde</t>
  </si>
  <si>
    <t>Badevandsanalyser, som er sæsonafhængig  samt tilsyn med svømmebade.</t>
  </si>
  <si>
    <t>Gebyr for rottebekæmpelse opkræves  via ejendomsskattebilletten som en promillesats af den offentlige ejendomsvurdering. Gebyret tilpasses efter udgifterne</t>
  </si>
  <si>
    <t>Igangværende</t>
  </si>
  <si>
    <t xml:space="preserve">Til opsætning af nye busskure + reparation. </t>
  </si>
  <si>
    <t>Ingen bemærkninger. Opgaverelaterede udgifter.</t>
  </si>
  <si>
    <t>Teknik og miljø - Byggesagsbehandling</t>
  </si>
  <si>
    <t>Budgetopfølgning pr. 31.08.2014</t>
  </si>
  <si>
    <t>31.08.2014</t>
  </si>
  <si>
    <t>31.08.14</t>
  </si>
  <si>
    <t>005015</t>
  </si>
  <si>
    <t>Indvinding af grus - Broeng Grusgrav</t>
  </si>
  <si>
    <t xml:space="preserve">Drift og vedligeholdelse af udlejningsejendomme samt tilhørende udenomsarealer. Der ansøges om midler til forbrugsafgifter fra "Nedrivningspuljen"  vedr. ejendomme som løbende overgår til team Teknik uden budgetmidler. </t>
  </si>
  <si>
    <t xml:space="preserve">Drift af øvrige andre ejendomme under team Teknik herunder Blåvand Fyr, Kompetencecenter og ejendomme som er sat til salg. Der ansøges om midler til forbrugsafgifter fra "Nedrivningspuljen"  vedr. de ejendomme som løbende overgår til team Teknik uden budgetmidler. </t>
  </si>
  <si>
    <t>06.45 forventes samlet at overholde budgettet</t>
  </si>
  <si>
    <t xml:space="preserve">Øvrige udgifter og indtægter vedr. miljøbeskyttelse. Forventes disponeret ved årets udgang. </t>
  </si>
  <si>
    <t xml:space="preserve">Indtægter for byggesagsgebyr </t>
  </si>
  <si>
    <t>Indvinding ikke påbegyndt endnu</t>
  </si>
  <si>
    <t>Budget forventes forbrugt</t>
  </si>
  <si>
    <t>Forprojektet gennemføres i 2014</t>
  </si>
  <si>
    <t>Er afsluttet. Afventer afregning med Naturerhversstyrelsen</t>
  </si>
  <si>
    <t xml:space="preserve">Anvendes især til rådgivning - i 2014 til f.eks miljøgodkendelser og skimmelsvampeanalyser. Hovedparten forventes disponeret med udgangen af året. </t>
  </si>
  <si>
    <t xml:space="preserve">Budgettet er i 2014 korrigeret (øget) med midler fra andre konti for at få et flerårigt underskud udlignet. Pga nye aftaler kommunerne i mellem vedr "FOT" (fælles kort) forventes budgettet fremadrettet at holde.
</t>
  </si>
  <si>
    <t>Udgifter til bl. a RoSy projekt, vejabonn. + diverse rådgivning samt trafiksikkerhedsplan i 2013 og 2014. Budgettet forventes forbrugt, idet der gennemføres en del trafiksikkerhedsprojekter i 2. halvår 2014</t>
  </si>
  <si>
    <t>Budgettet er disponeret til cykelanalyse</t>
  </si>
  <si>
    <t>Signalanlæg og Torontoanlæg forventes samlet at overholde budgettet</t>
  </si>
  <si>
    <t>Fælles udgifter og indtægter - Sydtrafik</t>
  </si>
  <si>
    <t>Kontingent til Danmarks Miljøportal samt adgang til de fælles offentlige databaser jvf. digitaliserings strategien.</t>
  </si>
  <si>
    <t>Udgifter til Sydtrafik. Der er betalt for 3 kvartaler, svarende til  80 % i a/conto til Sydtrafik. Området skal ses samlet med øvrig kørsel i Sydtrafik regi (handicapkørsel og kommunal flextrafik). Ved budgetopfølgning pr. 31.08.2014 omplaceres 1,1 mio. kr. til kollektiv trafik fra handicapkørsel og kommunal flextrafik.</t>
  </si>
  <si>
    <t>Udgifter til el-forbrug og reparation.Udviklingen i  el-forbruget i kWh er faldende i takt med at lysarmaturer bliver udskiftet samt styring af tændskabe er iværksat. Men da priserne fra SE samtidig er stigende ses den forventede effekt ikke tydelig i forbruget. Gadelys forventes at overholde budgettet.</t>
  </si>
</sst>
</file>

<file path=xl/styles.xml><?xml version="1.0" encoding="utf-8"?>
<styleSheet xmlns="http://schemas.openxmlformats.org/spreadsheetml/2006/main">
  <numFmts count="33">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0"/>
    <numFmt numFmtId="179" formatCode="&quot;Ja&quot;;&quot;Ja&quot;;&quot;Nej&quot;"/>
    <numFmt numFmtId="180" formatCode="&quot;Sand&quot;;&quot;Sand&quot;;&quot;Falsk&quot;"/>
    <numFmt numFmtId="181" formatCode="&quot;Til&quot;;&quot;Til&quot;;&quot;Fra&quot;"/>
    <numFmt numFmtId="182" formatCode="[$€-2]\ #.##000_);[Red]\([$€-2]\ #.##000\)"/>
    <numFmt numFmtId="183" formatCode="0.0"/>
    <numFmt numFmtId="184" formatCode="0.000000"/>
    <numFmt numFmtId="185" formatCode="0.00000"/>
    <numFmt numFmtId="186" formatCode="0.0000"/>
    <numFmt numFmtId="187" formatCode="0.000"/>
    <numFmt numFmtId="188" formatCode="[$-406]d\.\ mmmm\ yyyy"/>
  </numFmts>
  <fonts count="46">
    <font>
      <sz val="10"/>
      <name val="Arial"/>
      <family val="0"/>
    </font>
    <font>
      <sz val="8"/>
      <name val="Arial"/>
      <family val="0"/>
    </font>
    <font>
      <sz val="10"/>
      <name val="Times New Roman"/>
      <family val="1"/>
    </font>
    <font>
      <sz val="9"/>
      <name val="Times New Roman"/>
      <family val="1"/>
    </font>
    <font>
      <b/>
      <sz val="10"/>
      <name val="Times New Roman"/>
      <family val="1"/>
    </font>
    <font>
      <b/>
      <sz val="11"/>
      <name val="Times New Roman"/>
      <family val="1"/>
    </font>
    <font>
      <sz val="11"/>
      <name val="Times New Roman"/>
      <family val="1"/>
    </font>
    <font>
      <sz val="12"/>
      <name val="Arial"/>
      <family val="0"/>
    </font>
    <font>
      <b/>
      <sz val="12"/>
      <name val="Arial"/>
      <family val="2"/>
    </font>
    <font>
      <u val="single"/>
      <sz val="10"/>
      <color indexed="12"/>
      <name val="Arial"/>
      <family val="0"/>
    </font>
    <font>
      <u val="single"/>
      <sz val="10"/>
      <color indexed="36"/>
      <name val="Arial"/>
      <family val="0"/>
    </font>
    <font>
      <b/>
      <sz val="9"/>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22"/>
        <bgColor indexed="64"/>
      </patternFill>
    </fill>
  </fills>
  <borders count="3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style="thin"/>
      <right style="medium"/>
      <top>
        <color indexed="63"/>
      </top>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thin"/>
      <right style="medium"/>
      <top style="medium"/>
      <bottom>
        <color indexed="63"/>
      </bottom>
    </border>
    <border>
      <left style="thin"/>
      <right style="medium"/>
      <top>
        <color indexed="63"/>
      </top>
      <bottom style="thin"/>
    </border>
    <border>
      <left>
        <color indexed="63"/>
      </left>
      <right>
        <color indexed="63"/>
      </right>
      <top>
        <color indexed="63"/>
      </top>
      <bottom style="thin"/>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0" fillId="20" borderId="1" applyNumberFormat="0" applyFont="0" applyAlignment="0" applyProtection="0"/>
    <xf numFmtId="0" fontId="32" fillId="21" borderId="2" applyNumberFormat="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35" fillId="23"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36" fillId="24" borderId="3" applyNumberFormat="0" applyAlignment="0" applyProtection="0"/>
    <xf numFmtId="0" fontId="9" fillId="0" borderId="0" applyNumberFormat="0" applyFill="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7" fillId="31" borderId="0" applyNumberFormat="0" applyBorder="0" applyAlignment="0" applyProtection="0"/>
    <xf numFmtId="0" fontId="38" fillId="21"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73">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Alignment="1">
      <alignment horizontal="center"/>
    </xf>
    <xf numFmtId="0" fontId="2" fillId="0" borderId="11" xfId="0" applyFont="1" applyBorder="1" applyAlignment="1">
      <alignment/>
    </xf>
    <xf numFmtId="0" fontId="2" fillId="0" borderId="11" xfId="0" applyFont="1" applyBorder="1" applyAlignment="1">
      <alignment horizontal="left" indent="1"/>
    </xf>
    <xf numFmtId="0" fontId="2" fillId="0" borderId="12" xfId="0" applyFont="1" applyBorder="1" applyAlignment="1">
      <alignment/>
    </xf>
    <xf numFmtId="3" fontId="2" fillId="0" borderId="12" xfId="0" applyNumberFormat="1" applyFont="1" applyBorder="1" applyAlignment="1">
      <alignment/>
    </xf>
    <xf numFmtId="0" fontId="2" fillId="0" borderId="13" xfId="0" applyFont="1" applyBorder="1" applyAlignment="1">
      <alignment/>
    </xf>
    <xf numFmtId="0" fontId="2" fillId="0" borderId="12" xfId="0" applyFont="1" applyBorder="1" applyAlignment="1">
      <alignment horizontal="center"/>
    </xf>
    <xf numFmtId="0" fontId="2" fillId="33" borderId="13" xfId="0" applyFont="1" applyFill="1" applyBorder="1" applyAlignment="1">
      <alignment horizontal="center"/>
    </xf>
    <xf numFmtId="0" fontId="2" fillId="33" borderId="13" xfId="0" applyFont="1" applyFill="1" applyBorder="1" applyAlignment="1">
      <alignment/>
    </xf>
    <xf numFmtId="0" fontId="2" fillId="33" borderId="14" xfId="0" applyFont="1" applyFill="1" applyBorder="1" applyAlignment="1">
      <alignment horizontal="center" vertical="center"/>
    </xf>
    <xf numFmtId="0" fontId="2" fillId="33" borderId="14" xfId="0" applyFont="1" applyFill="1" applyBorder="1" applyAlignment="1">
      <alignment horizontal="center"/>
    </xf>
    <xf numFmtId="0" fontId="2" fillId="33" borderId="14" xfId="0" applyFont="1" applyFill="1" applyBorder="1" applyAlignment="1">
      <alignment/>
    </xf>
    <xf numFmtId="0" fontId="3" fillId="0" borderId="11" xfId="0" applyFont="1" applyBorder="1" applyAlignment="1">
      <alignment horizontal="left" indent="1"/>
    </xf>
    <xf numFmtId="0" fontId="4" fillId="0" borderId="12" xfId="0" applyFont="1" applyBorder="1" applyAlignment="1">
      <alignment/>
    </xf>
    <xf numFmtId="0" fontId="4" fillId="0" borderId="11" xfId="0" applyFont="1" applyBorder="1" applyAlignment="1">
      <alignment/>
    </xf>
    <xf numFmtId="0" fontId="3" fillId="0" borderId="14" xfId="0" applyFont="1" applyBorder="1" applyAlignment="1">
      <alignment/>
    </xf>
    <xf numFmtId="0" fontId="3" fillId="0" borderId="15" xfId="0" applyFont="1" applyBorder="1" applyAlignment="1">
      <alignment/>
    </xf>
    <xf numFmtId="0" fontId="4" fillId="0" borderId="11" xfId="0" applyFont="1" applyBorder="1" applyAlignment="1">
      <alignment vertical="justify"/>
    </xf>
    <xf numFmtId="0" fontId="4" fillId="33" borderId="16" xfId="0" applyFont="1" applyFill="1" applyBorder="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4" fillId="33" borderId="13" xfId="0" applyFont="1" applyFill="1" applyBorder="1" applyAlignment="1">
      <alignment/>
    </xf>
    <xf numFmtId="0" fontId="4" fillId="33" borderId="10" xfId="0" applyFont="1" applyFill="1" applyBorder="1" applyAlignment="1">
      <alignment/>
    </xf>
    <xf numFmtId="0" fontId="2" fillId="33" borderId="12" xfId="0" applyFont="1" applyFill="1" applyBorder="1" applyAlignment="1">
      <alignment horizontal="center" vertical="center"/>
    </xf>
    <xf numFmtId="0" fontId="2" fillId="33" borderId="12" xfId="0" applyFont="1" applyFill="1" applyBorder="1" applyAlignment="1">
      <alignment horizontal="center"/>
    </xf>
    <xf numFmtId="0" fontId="4" fillId="33" borderId="12" xfId="0" applyFont="1" applyFill="1" applyBorder="1" applyAlignment="1">
      <alignment horizontal="center"/>
    </xf>
    <xf numFmtId="0" fontId="2" fillId="33" borderId="12" xfId="0" applyFont="1" applyFill="1" applyBorder="1" applyAlignment="1">
      <alignment/>
    </xf>
    <xf numFmtId="0" fontId="7" fillId="0" borderId="0" xfId="0" applyFont="1" applyAlignment="1">
      <alignment/>
    </xf>
    <xf numFmtId="0" fontId="7" fillId="0" borderId="0" xfId="0" applyFont="1" applyAlignment="1">
      <alignment horizontal="right"/>
    </xf>
    <xf numFmtId="0" fontId="2" fillId="0" borderId="12" xfId="0" applyFont="1" applyBorder="1" applyAlignment="1" quotePrefix="1">
      <alignment/>
    </xf>
    <xf numFmtId="0" fontId="2" fillId="0" borderId="12" xfId="0" applyFont="1" applyBorder="1" applyAlignment="1" quotePrefix="1">
      <alignment horizontal="right"/>
    </xf>
    <xf numFmtId="0" fontId="7" fillId="0" borderId="12" xfId="0" applyFont="1" applyBorder="1" applyAlignment="1">
      <alignment/>
    </xf>
    <xf numFmtId="3" fontId="7" fillId="0" borderId="12" xfId="0" applyNumberFormat="1" applyFont="1" applyBorder="1" applyAlignment="1">
      <alignment/>
    </xf>
    <xf numFmtId="0" fontId="7" fillId="0" borderId="13" xfId="0" applyFont="1" applyBorder="1" applyAlignment="1">
      <alignment/>
    </xf>
    <xf numFmtId="0" fontId="7" fillId="0" borderId="21" xfId="0" applyFont="1" applyBorder="1" applyAlignment="1">
      <alignment/>
    </xf>
    <xf numFmtId="0" fontId="7" fillId="0" borderId="0" xfId="0" applyFont="1" applyBorder="1" applyAlignment="1">
      <alignment/>
    </xf>
    <xf numFmtId="0" fontId="7" fillId="0" borderId="22" xfId="0" applyFont="1" applyBorder="1" applyAlignment="1">
      <alignment horizontal="right"/>
    </xf>
    <xf numFmtId="3" fontId="7" fillId="0" borderId="0" xfId="0" applyNumberFormat="1" applyFont="1" applyBorder="1" applyAlignment="1">
      <alignment/>
    </xf>
    <xf numFmtId="9" fontId="7" fillId="0" borderId="22" xfId="0" applyNumberFormat="1" applyFont="1" applyBorder="1" applyAlignment="1">
      <alignment horizontal="right"/>
    </xf>
    <xf numFmtId="9" fontId="7" fillId="0" borderId="23" xfId="0" applyNumberFormat="1" applyFont="1" applyBorder="1" applyAlignment="1">
      <alignment horizontal="right"/>
    </xf>
    <xf numFmtId="3" fontId="7" fillId="0" borderId="24" xfId="0" applyNumberFormat="1" applyFont="1" applyBorder="1" applyAlignment="1">
      <alignment/>
    </xf>
    <xf numFmtId="3" fontId="7" fillId="0" borderId="20" xfId="0" applyNumberFormat="1" applyFont="1" applyBorder="1" applyAlignment="1">
      <alignment/>
    </xf>
    <xf numFmtId="9" fontId="7" fillId="0" borderId="25" xfId="0" applyNumberFormat="1" applyFont="1" applyBorder="1" applyAlignment="1">
      <alignment horizontal="right"/>
    </xf>
    <xf numFmtId="0" fontId="8" fillId="0" borderId="17" xfId="0" applyFont="1" applyBorder="1" applyAlignment="1">
      <alignment/>
    </xf>
    <xf numFmtId="0" fontId="8" fillId="0" borderId="26" xfId="0" applyFont="1" applyBorder="1" applyAlignment="1">
      <alignment/>
    </xf>
    <xf numFmtId="0" fontId="8" fillId="0" borderId="27" xfId="0" applyFont="1" applyBorder="1" applyAlignment="1">
      <alignment/>
    </xf>
    <xf numFmtId="0" fontId="8" fillId="0" borderId="28" xfId="0" applyFont="1" applyBorder="1" applyAlignment="1">
      <alignment/>
    </xf>
    <xf numFmtId="0" fontId="8" fillId="0" borderId="19" xfId="0" applyFont="1" applyBorder="1" applyAlignment="1">
      <alignment/>
    </xf>
    <xf numFmtId="0" fontId="8" fillId="0" borderId="29" xfId="0" applyFont="1" applyBorder="1" applyAlignment="1">
      <alignment horizontal="right"/>
    </xf>
    <xf numFmtId="0" fontId="8" fillId="0" borderId="30" xfId="0" applyFont="1" applyBorder="1" applyAlignment="1">
      <alignment horizontal="right"/>
    </xf>
    <xf numFmtId="0" fontId="8" fillId="0" borderId="0" xfId="0" applyFont="1" applyAlignment="1">
      <alignment/>
    </xf>
    <xf numFmtId="0" fontId="2" fillId="0" borderId="12" xfId="0" applyFont="1" applyBorder="1" applyAlignment="1" quotePrefix="1">
      <alignment horizontal="right" vertical="top"/>
    </xf>
    <xf numFmtId="0" fontId="2" fillId="0" borderId="11" xfId="0" applyFont="1" applyBorder="1" applyAlignment="1">
      <alignment horizontal="left" vertical="top"/>
    </xf>
    <xf numFmtId="3" fontId="2" fillId="0" borderId="12" xfId="0" applyNumberFormat="1" applyFont="1" applyBorder="1" applyAlignment="1">
      <alignment vertical="top"/>
    </xf>
    <xf numFmtId="0" fontId="2" fillId="0" borderId="12" xfId="0" applyFont="1" applyBorder="1" applyAlignment="1">
      <alignment vertical="top"/>
    </xf>
    <xf numFmtId="0" fontId="2" fillId="0" borderId="12" xfId="0" applyFont="1" applyBorder="1" applyAlignment="1">
      <alignment horizontal="center" vertical="top"/>
    </xf>
    <xf numFmtId="0" fontId="2" fillId="0" borderId="12" xfId="0" applyFont="1" applyBorder="1" applyAlignment="1" quotePrefix="1">
      <alignment vertical="top"/>
    </xf>
    <xf numFmtId="0" fontId="3" fillId="0" borderId="14" xfId="0" applyFont="1" applyBorder="1" applyAlignment="1">
      <alignment vertical="top"/>
    </xf>
    <xf numFmtId="0" fontId="3" fillId="0" borderId="15" xfId="0" applyFont="1" applyBorder="1" applyAlignment="1">
      <alignment vertical="top"/>
    </xf>
    <xf numFmtId="0" fontId="2" fillId="0" borderId="11" xfId="0" applyFont="1" applyBorder="1" applyAlignment="1">
      <alignment vertical="top"/>
    </xf>
    <xf numFmtId="0" fontId="4" fillId="0" borderId="12" xfId="0" applyFont="1" applyBorder="1" applyAlignment="1">
      <alignment vertical="top"/>
    </xf>
    <xf numFmtId="0" fontId="4" fillId="0" borderId="11" xfId="0" applyFont="1" applyBorder="1" applyAlignment="1">
      <alignment vertical="top"/>
    </xf>
    <xf numFmtId="0" fontId="4" fillId="0" borderId="11" xfId="0" applyFont="1" applyBorder="1" applyAlignment="1">
      <alignment horizontal="left" vertical="top"/>
    </xf>
    <xf numFmtId="0" fontId="2" fillId="0" borderId="0" xfId="0" applyFont="1" applyAlignment="1">
      <alignment vertical="center"/>
    </xf>
    <xf numFmtId="183" fontId="2" fillId="0" borderId="12" xfId="0" applyNumberFormat="1" applyFont="1" applyBorder="1" applyAlignment="1">
      <alignment vertical="top"/>
    </xf>
    <xf numFmtId="3" fontId="2" fillId="0" borderId="0" xfId="0" applyNumberFormat="1" applyFont="1" applyAlignment="1">
      <alignment/>
    </xf>
    <xf numFmtId="0" fontId="4" fillId="33" borderId="13" xfId="0" applyFont="1" applyFill="1" applyBorder="1" applyAlignment="1" quotePrefix="1">
      <alignment horizontal="right"/>
    </xf>
    <xf numFmtId="0" fontId="2" fillId="0" borderId="12" xfId="0" applyFont="1" applyBorder="1" applyAlignment="1" applyProtection="1">
      <alignment vertical="top"/>
      <protection locked="0"/>
    </xf>
    <xf numFmtId="0" fontId="3" fillId="0" borderId="11" xfId="0" applyFont="1" applyBorder="1" applyAlignment="1" applyProtection="1">
      <alignment horizontal="left" vertical="top" indent="1"/>
      <protection locked="0"/>
    </xf>
    <xf numFmtId="3" fontId="2" fillId="0" borderId="12" xfId="0" applyNumberFormat="1" applyFont="1" applyBorder="1" applyAlignment="1" applyProtection="1">
      <alignment vertical="top"/>
      <protection locked="0"/>
    </xf>
    <xf numFmtId="3" fontId="2" fillId="0" borderId="0" xfId="0" applyNumberFormat="1" applyFont="1" applyAlignment="1" applyProtection="1">
      <alignment vertical="top"/>
      <protection locked="0"/>
    </xf>
    <xf numFmtId="0" fontId="2" fillId="0" borderId="12" xfId="0" applyFont="1" applyBorder="1" applyAlignment="1" applyProtection="1">
      <alignment horizontal="center" vertical="top"/>
      <protection locked="0"/>
    </xf>
    <xf numFmtId="0" fontId="0" fillId="0" borderId="0" xfId="0" applyAlignment="1" applyProtection="1">
      <alignment/>
      <protection locked="0"/>
    </xf>
    <xf numFmtId="0" fontId="2" fillId="0" borderId="11" xfId="0" applyFont="1" applyBorder="1" applyAlignment="1">
      <alignment/>
    </xf>
    <xf numFmtId="0" fontId="4" fillId="0" borderId="12" xfId="0" applyFont="1" applyBorder="1" applyAlignment="1" quotePrefix="1">
      <alignment/>
    </xf>
    <xf numFmtId="0" fontId="7" fillId="0" borderId="27" xfId="0" applyFont="1" applyBorder="1" applyAlignment="1">
      <alignment/>
    </xf>
    <xf numFmtId="0" fontId="4" fillId="0" borderId="12" xfId="0" applyFont="1" applyBorder="1" applyAlignment="1">
      <alignment horizontal="left" vertical="top"/>
    </xf>
    <xf numFmtId="0" fontId="4" fillId="33" borderId="14" xfId="0" applyFont="1" applyFill="1" applyBorder="1" applyAlignment="1">
      <alignment horizontal="center" vertical="center"/>
    </xf>
    <xf numFmtId="0" fontId="4" fillId="0" borderId="12" xfId="0" applyFont="1" applyBorder="1" applyAlignment="1" quotePrefix="1">
      <alignment horizontal="right"/>
    </xf>
    <xf numFmtId="0" fontId="4" fillId="0" borderId="11" xfId="0" applyFont="1" applyBorder="1" applyAlignment="1">
      <alignment/>
    </xf>
    <xf numFmtId="3" fontId="2" fillId="0" borderId="12" xfId="0" applyNumberFormat="1" applyFont="1" applyBorder="1" applyAlignment="1">
      <alignment/>
    </xf>
    <xf numFmtId="183" fontId="2" fillId="0" borderId="12" xfId="0" applyNumberFormat="1" applyFont="1" applyBorder="1" applyAlignment="1">
      <alignment/>
    </xf>
    <xf numFmtId="0" fontId="2" fillId="0" borderId="0" xfId="0" applyFont="1" applyAlignment="1">
      <alignment/>
    </xf>
    <xf numFmtId="0" fontId="3" fillId="0" borderId="11" xfId="0" applyFont="1" applyBorder="1" applyAlignment="1">
      <alignment/>
    </xf>
    <xf numFmtId="0" fontId="11" fillId="0" borderId="12" xfId="0" applyFont="1" applyBorder="1" applyAlignment="1">
      <alignment/>
    </xf>
    <xf numFmtId="0" fontId="11" fillId="0" borderId="11" xfId="0" applyFont="1" applyBorder="1" applyAlignment="1">
      <alignment/>
    </xf>
    <xf numFmtId="0" fontId="2" fillId="0" borderId="11" xfId="0" applyFont="1" applyBorder="1" applyAlignment="1">
      <alignment horizontal="left" vertical="top" wrapText="1"/>
    </xf>
    <xf numFmtId="0" fontId="0" fillId="0" borderId="0" xfId="0" applyFont="1" applyAlignment="1">
      <alignment/>
    </xf>
    <xf numFmtId="177" fontId="2" fillId="0" borderId="0" xfId="40" applyFont="1" applyAlignment="1">
      <alignment/>
    </xf>
    <xf numFmtId="177" fontId="6" fillId="0" borderId="0" xfId="40" applyFont="1" applyAlignment="1">
      <alignment/>
    </xf>
    <xf numFmtId="177" fontId="2" fillId="0" borderId="0" xfId="40" applyFont="1" applyAlignment="1">
      <alignment/>
    </xf>
    <xf numFmtId="177" fontId="2" fillId="0" borderId="0" xfId="40" applyFont="1" applyAlignment="1">
      <alignment vertical="center"/>
    </xf>
    <xf numFmtId="0" fontId="8" fillId="0" borderId="18" xfId="0" applyFont="1" applyBorder="1" applyAlignment="1">
      <alignment horizontal="center"/>
    </xf>
    <xf numFmtId="0" fontId="8" fillId="0" borderId="31" xfId="0" applyFont="1" applyBorder="1" applyAlignment="1">
      <alignment horizontal="center"/>
    </xf>
    <xf numFmtId="0" fontId="8" fillId="0" borderId="32" xfId="0" applyFont="1" applyBorder="1" applyAlignment="1">
      <alignment horizontal="center"/>
    </xf>
    <xf numFmtId="0" fontId="8" fillId="0" borderId="14" xfId="0" applyFont="1" applyBorder="1" applyAlignment="1">
      <alignment horizontal="center"/>
    </xf>
    <xf numFmtId="0" fontId="2" fillId="0" borderId="11" xfId="0" applyFont="1" applyBorder="1" applyAlignment="1">
      <alignment vertical="top" wrapText="1"/>
    </xf>
    <xf numFmtId="0" fontId="2" fillId="0" borderId="12" xfId="0" applyFont="1" applyBorder="1" applyAlignment="1" applyProtection="1">
      <alignment horizontal="right" vertical="top"/>
      <protection locked="0"/>
    </xf>
    <xf numFmtId="0" fontId="2" fillId="0" borderId="12" xfId="0" applyFont="1" applyFill="1" applyBorder="1" applyAlignment="1" quotePrefix="1">
      <alignment horizontal="right" vertical="top"/>
    </xf>
    <xf numFmtId="0" fontId="2" fillId="0" borderId="11" xfId="0" applyFont="1" applyFill="1" applyBorder="1" applyAlignment="1">
      <alignment horizontal="left" vertical="top"/>
    </xf>
    <xf numFmtId="3" fontId="2" fillId="0" borderId="12" xfId="0" applyNumberFormat="1" applyFont="1" applyFill="1" applyBorder="1" applyAlignment="1">
      <alignment vertical="top"/>
    </xf>
    <xf numFmtId="183" fontId="2" fillId="0" borderId="12" xfId="0" applyNumberFormat="1" applyFont="1" applyFill="1" applyBorder="1" applyAlignment="1">
      <alignment vertical="top"/>
    </xf>
    <xf numFmtId="0" fontId="2" fillId="0" borderId="12" xfId="0" applyFont="1" applyFill="1" applyBorder="1" applyAlignment="1">
      <alignment horizontal="center" vertical="top"/>
    </xf>
    <xf numFmtId="0" fontId="2" fillId="0" borderId="12" xfId="0" applyFont="1" applyFill="1" applyBorder="1" applyAlignment="1">
      <alignment vertical="top"/>
    </xf>
    <xf numFmtId="0" fontId="2" fillId="0" borderId="12" xfId="0" applyFont="1" applyFill="1" applyBorder="1" applyAlignment="1">
      <alignment/>
    </xf>
    <xf numFmtId="0" fontId="2" fillId="0" borderId="11" xfId="0" applyFont="1" applyBorder="1" applyAlignment="1">
      <alignment horizontal="left"/>
    </xf>
    <xf numFmtId="0" fontId="3" fillId="0" borderId="12" xfId="0" applyFont="1" applyBorder="1" applyAlignment="1" quotePrefix="1">
      <alignment/>
    </xf>
    <xf numFmtId="0" fontId="2" fillId="0" borderId="12" xfId="0" applyFont="1" applyFill="1" applyBorder="1" applyAlignment="1">
      <alignment horizontal="center"/>
    </xf>
    <xf numFmtId="0" fontId="2" fillId="0" borderId="12" xfId="0" applyFont="1" applyFill="1" applyBorder="1" applyAlignment="1" applyProtection="1">
      <alignment horizontal="center" vertical="top"/>
      <protection locked="0"/>
    </xf>
    <xf numFmtId="0" fontId="2" fillId="0" borderId="12" xfId="0" applyFont="1" applyFill="1" applyBorder="1" applyAlignment="1">
      <alignment horizontal="center" vertical="top" wrapText="1"/>
    </xf>
    <xf numFmtId="0" fontId="2" fillId="0" borderId="0" xfId="0" applyFont="1" applyFill="1" applyAlignment="1">
      <alignment horizontal="center"/>
    </xf>
    <xf numFmtId="0" fontId="2" fillId="0" borderId="0" xfId="0" applyFont="1" applyFill="1" applyAlignment="1">
      <alignment/>
    </xf>
    <xf numFmtId="0" fontId="0" fillId="0" borderId="0" xfId="0" applyFill="1" applyAlignment="1">
      <alignment/>
    </xf>
    <xf numFmtId="0" fontId="2" fillId="0" borderId="13" xfId="0" applyFont="1" applyFill="1" applyBorder="1" applyAlignment="1">
      <alignment horizontal="center"/>
    </xf>
    <xf numFmtId="0" fontId="2"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2" fillId="0" borderId="14" xfId="0" applyFont="1" applyFill="1" applyBorder="1" applyAlignment="1">
      <alignment/>
    </xf>
    <xf numFmtId="0" fontId="4" fillId="0" borderId="12" xfId="0" applyFont="1" applyFill="1" applyBorder="1" applyAlignment="1">
      <alignment horizontal="center"/>
    </xf>
    <xf numFmtId="0" fontId="2" fillId="0" borderId="13" xfId="0" applyFont="1" applyFill="1" applyBorder="1" applyAlignment="1">
      <alignment/>
    </xf>
    <xf numFmtId="0" fontId="2" fillId="0" borderId="12" xfId="0" applyFont="1" applyFill="1" applyBorder="1" applyAlignment="1">
      <alignment wrapText="1"/>
    </xf>
    <xf numFmtId="49" fontId="2" fillId="0" borderId="12" xfId="0" applyNumberFormat="1" applyFont="1" applyFill="1" applyBorder="1" applyAlignment="1" applyProtection="1">
      <alignment vertical="top" wrapText="1"/>
      <protection locked="0"/>
    </xf>
    <xf numFmtId="0" fontId="2" fillId="0" borderId="12" xfId="0" applyFont="1" applyFill="1" applyBorder="1" applyAlignment="1">
      <alignment vertical="distributed"/>
    </xf>
    <xf numFmtId="0" fontId="2" fillId="0" borderId="12" xfId="0" applyFont="1" applyFill="1" applyBorder="1" applyAlignment="1">
      <alignment vertical="top" wrapText="1"/>
    </xf>
    <xf numFmtId="0" fontId="0" fillId="0" borderId="0" xfId="0" applyFont="1" applyFill="1" applyAlignment="1">
      <alignment/>
    </xf>
    <xf numFmtId="0" fontId="2" fillId="0" borderId="12" xfId="0" applyFont="1" applyFill="1" applyBorder="1" applyAlignment="1">
      <alignment/>
    </xf>
    <xf numFmtId="3" fontId="2" fillId="0" borderId="32" xfId="0" applyNumberFormat="1" applyFont="1" applyBorder="1" applyAlignment="1">
      <alignment horizontal="center" vertical="top"/>
    </xf>
    <xf numFmtId="3" fontId="2" fillId="0" borderId="24" xfId="0" applyNumberFormat="1" applyFont="1" applyBorder="1" applyAlignment="1">
      <alignment horizontal="center" vertical="top"/>
    </xf>
    <xf numFmtId="0" fontId="2" fillId="0" borderId="33" xfId="0" applyFont="1" applyBorder="1" applyAlignment="1">
      <alignment horizontal="center"/>
    </xf>
    <xf numFmtId="0" fontId="2" fillId="0" borderId="34" xfId="0" applyFont="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33" borderId="35" xfId="0" applyFont="1" applyFill="1" applyBorder="1" applyAlignment="1">
      <alignment horizontal="center"/>
    </xf>
    <xf numFmtId="0" fontId="2" fillId="33" borderId="36" xfId="0" applyFont="1" applyFill="1" applyBorder="1" applyAlignment="1">
      <alignment horizont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4" fillId="0" borderId="33" xfId="0" applyFont="1" applyBorder="1" applyAlignment="1">
      <alignment/>
    </xf>
    <xf numFmtId="0" fontId="4" fillId="0" borderId="10" xfId="0" applyFont="1" applyBorder="1" applyAlignment="1">
      <alignment/>
    </xf>
    <xf numFmtId="0" fontId="4" fillId="0" borderId="34" xfId="0" applyFont="1" applyBorder="1" applyAlignment="1">
      <alignment/>
    </xf>
    <xf numFmtId="0" fontId="4" fillId="0" borderId="15" xfId="0" applyFont="1" applyBorder="1" applyAlignment="1">
      <alignment/>
    </xf>
    <xf numFmtId="3" fontId="4" fillId="0" borderId="13" xfId="0" applyNumberFormat="1" applyFont="1" applyBorder="1" applyAlignment="1">
      <alignment/>
    </xf>
    <xf numFmtId="0" fontId="4" fillId="0" borderId="14" xfId="0" applyFont="1" applyBorder="1" applyAlignment="1">
      <alignment/>
    </xf>
    <xf numFmtId="0" fontId="2" fillId="0" borderId="13" xfId="0" applyFont="1" applyBorder="1" applyAlignment="1">
      <alignment horizontal="center"/>
    </xf>
    <xf numFmtId="0" fontId="2" fillId="0" borderId="14" xfId="0" applyFont="1" applyBorder="1" applyAlignment="1">
      <alignment horizontal="center"/>
    </xf>
    <xf numFmtId="0" fontId="2" fillId="33" borderId="33" xfId="0" applyFont="1" applyFill="1" applyBorder="1" applyAlignment="1">
      <alignment horizontal="center"/>
    </xf>
    <xf numFmtId="0" fontId="2" fillId="33" borderId="10" xfId="0" applyFont="1" applyFill="1" applyBorder="1" applyAlignment="1">
      <alignment horizontal="center"/>
    </xf>
    <xf numFmtId="0" fontId="4" fillId="0" borderId="33" xfId="0" applyFont="1" applyBorder="1" applyAlignment="1">
      <alignment horizontal="left"/>
    </xf>
    <xf numFmtId="0" fontId="4" fillId="0" borderId="10" xfId="0" applyFont="1" applyBorder="1" applyAlignment="1">
      <alignment horizontal="left"/>
    </xf>
    <xf numFmtId="0" fontId="4" fillId="0" borderId="34" xfId="0" applyFont="1" applyBorder="1" applyAlignment="1">
      <alignment horizontal="left"/>
    </xf>
    <xf numFmtId="0" fontId="4" fillId="0" borderId="15" xfId="0" applyFont="1" applyBorder="1" applyAlignment="1">
      <alignment horizontal="left"/>
    </xf>
    <xf numFmtId="3" fontId="4" fillId="0" borderId="13" xfId="0" applyNumberFormat="1" applyFont="1" applyBorder="1" applyAlignment="1">
      <alignment horizontal="center"/>
    </xf>
    <xf numFmtId="0" fontId="4" fillId="0" borderId="14" xfId="0" applyFont="1" applyBorder="1" applyAlignment="1">
      <alignment horizontal="center"/>
    </xf>
    <xf numFmtId="3" fontId="2" fillId="0" borderId="29" xfId="0" applyNumberFormat="1" applyFont="1" applyBorder="1" applyAlignment="1">
      <alignment horizontal="center" vertical="top"/>
    </xf>
    <xf numFmtId="3" fontId="2" fillId="0" borderId="25" xfId="0" applyNumberFormat="1"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13" xfId="0" applyFont="1" applyFill="1" applyBorder="1" applyAlignment="1">
      <alignment horizontal="center" vertical="top"/>
    </xf>
    <xf numFmtId="0" fontId="2" fillId="0" borderId="14" xfId="0" applyFont="1" applyFill="1" applyBorder="1" applyAlignment="1">
      <alignment horizontal="center" vertical="top"/>
    </xf>
    <xf numFmtId="0" fontId="4" fillId="0" borderId="33" xfId="0" applyFont="1" applyBorder="1" applyAlignment="1">
      <alignment horizontal="left" vertical="top"/>
    </xf>
    <xf numFmtId="0" fontId="4" fillId="0" borderId="10" xfId="0" applyFont="1" applyBorder="1" applyAlignment="1">
      <alignment horizontal="left" vertical="top"/>
    </xf>
    <xf numFmtId="0" fontId="4" fillId="0" borderId="34" xfId="0" applyFont="1" applyBorder="1" applyAlignment="1">
      <alignment horizontal="left" vertical="top"/>
    </xf>
    <xf numFmtId="0" fontId="4" fillId="0" borderId="15" xfId="0" applyFont="1" applyBorder="1" applyAlignment="1">
      <alignment horizontal="left" vertical="top"/>
    </xf>
    <xf numFmtId="3" fontId="4" fillId="0" borderId="13" xfId="0" applyNumberFormat="1" applyFont="1" applyBorder="1" applyAlignment="1">
      <alignment horizontal="center" vertical="top"/>
    </xf>
    <xf numFmtId="0" fontId="4" fillId="0" borderId="14" xfId="0" applyFont="1" applyBorder="1" applyAlignment="1">
      <alignment horizontal="center" vertical="top"/>
    </xf>
    <xf numFmtId="183" fontId="2" fillId="0" borderId="13" xfId="0" applyNumberFormat="1" applyFont="1" applyBorder="1" applyAlignment="1">
      <alignment horizontal="center" vertical="top"/>
    </xf>
    <xf numFmtId="183" fontId="2" fillId="0" borderId="14" xfId="0" applyNumberFormat="1" applyFont="1" applyBorder="1" applyAlignment="1">
      <alignment horizontal="center" vertical="top"/>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E23"/>
  <sheetViews>
    <sheetView workbookViewId="0" topLeftCell="A1">
      <selection activeCell="D27" sqref="D27"/>
    </sheetView>
  </sheetViews>
  <sheetFormatPr defaultColWidth="9.140625" defaultRowHeight="12.75"/>
  <cols>
    <col min="1" max="1" width="9.140625" style="35" customWidth="1"/>
    <col min="2" max="2" width="39.57421875" style="35" customWidth="1"/>
    <col min="3" max="3" width="18.421875" style="35" customWidth="1"/>
    <col min="4" max="4" width="21.00390625" style="35" customWidth="1"/>
    <col min="5" max="5" width="15.57421875" style="36" customWidth="1"/>
    <col min="6" max="6" width="9.140625" style="35" customWidth="1"/>
    <col min="7" max="7" width="13.140625" style="35" bestFit="1" customWidth="1"/>
    <col min="8" max="16384" width="9.140625" style="35" customWidth="1"/>
  </cols>
  <sheetData>
    <row r="2" ht="15">
      <c r="B2" s="58" t="s">
        <v>34</v>
      </c>
    </row>
    <row r="3" ht="15">
      <c r="B3" s="58"/>
    </row>
    <row r="4" ht="15">
      <c r="B4" s="58" t="s">
        <v>142</v>
      </c>
    </row>
    <row r="6" ht="15" thickBot="1"/>
    <row r="7" spans="2:5" ht="15">
      <c r="B7" s="51"/>
      <c r="C7" s="102" t="s">
        <v>56</v>
      </c>
      <c r="D7" s="100" t="s">
        <v>35</v>
      </c>
      <c r="E7" s="56" t="s">
        <v>54</v>
      </c>
    </row>
    <row r="8" spans="2:5" ht="15">
      <c r="B8" s="52"/>
      <c r="C8" s="103" t="s">
        <v>114</v>
      </c>
      <c r="D8" s="101" t="s">
        <v>143</v>
      </c>
      <c r="E8" s="57" t="s">
        <v>55</v>
      </c>
    </row>
    <row r="9" spans="2:5" ht="15">
      <c r="B9" s="53"/>
      <c r="C9" s="39"/>
      <c r="D9" s="43"/>
      <c r="E9" s="44"/>
    </row>
    <row r="10" spans="2:5" ht="15">
      <c r="B10" s="53"/>
      <c r="C10" s="40"/>
      <c r="D10" s="45"/>
      <c r="E10" s="46"/>
    </row>
    <row r="11" spans="2:5" ht="15">
      <c r="B11" s="53"/>
      <c r="C11" s="39"/>
      <c r="D11" s="43"/>
      <c r="E11" s="46"/>
    </row>
    <row r="12" spans="2:5" ht="15">
      <c r="B12" s="53"/>
      <c r="C12" s="39"/>
      <c r="D12" s="43"/>
      <c r="E12" s="46"/>
    </row>
    <row r="13" spans="2:5" ht="15">
      <c r="B13" s="53" t="s">
        <v>68</v>
      </c>
      <c r="C13" s="40">
        <f>'Udvalget for Plan og Teknik'!C66</f>
        <v>29728557</v>
      </c>
      <c r="D13" s="40">
        <f>'Udvalget for Plan og Teknik'!D66</f>
        <v>22535459</v>
      </c>
      <c r="E13" s="46">
        <f>D13/C13</f>
        <v>0.7580407955892376</v>
      </c>
    </row>
    <row r="14" spans="2:5" ht="15">
      <c r="B14" s="53"/>
      <c r="C14" s="39"/>
      <c r="D14" s="43"/>
      <c r="E14" s="46"/>
    </row>
    <row r="15" spans="2:5" ht="15">
      <c r="B15" s="53"/>
      <c r="C15" s="39"/>
      <c r="D15" s="43"/>
      <c r="E15" s="46"/>
    </row>
    <row r="16" spans="2:5" ht="15">
      <c r="B16" s="53" t="s">
        <v>67</v>
      </c>
      <c r="C16" s="40">
        <f>Økonomiudvalget!C67</f>
        <v>18555830</v>
      </c>
      <c r="D16" s="40">
        <f>Økonomiudvalget!D67</f>
        <v>13441135</v>
      </c>
      <c r="E16" s="46">
        <f>D16/C16</f>
        <v>0.72436183129507</v>
      </c>
    </row>
    <row r="17" spans="2:5" ht="15">
      <c r="B17" s="83" t="s">
        <v>59</v>
      </c>
      <c r="C17" s="39"/>
      <c r="D17" s="43"/>
      <c r="E17" s="46"/>
    </row>
    <row r="18" spans="2:5" ht="15">
      <c r="B18" s="53"/>
      <c r="C18" s="39"/>
      <c r="D18" s="43"/>
      <c r="E18" s="46"/>
    </row>
    <row r="19" spans="2:5" ht="15">
      <c r="B19" s="53"/>
      <c r="C19" s="39"/>
      <c r="D19" s="43"/>
      <c r="E19" s="46"/>
    </row>
    <row r="20" spans="2:5" ht="15">
      <c r="B20" s="54"/>
      <c r="C20" s="41"/>
      <c r="D20" s="42"/>
      <c r="E20" s="47"/>
    </row>
    <row r="21" spans="2:5" ht="15.75" thickBot="1">
      <c r="B21" s="55" t="s">
        <v>36</v>
      </c>
      <c r="C21" s="48">
        <f>SUM(C10:C20)</f>
        <v>48284387</v>
      </c>
      <c r="D21" s="49">
        <f>SUM(D10:D20)</f>
        <v>35976594</v>
      </c>
      <c r="E21" s="50">
        <f>D21/C21</f>
        <v>0.7450978719062955</v>
      </c>
    </row>
    <row r="23" ht="15">
      <c r="B23" s="35" t="s">
        <v>85</v>
      </c>
    </row>
  </sheetData>
  <sheetProtection/>
  <printOptions/>
  <pageMargins left="0.7480314960629921" right="0.7480314960629921" top="0.984251968503937" bottom="0.984251968503937" header="0" footer="0"/>
  <pageSetup horizontalDpi="600" verticalDpi="600" orientation="landscape" paperSize="9" r:id="rId1"/>
  <headerFooter alignWithMargins="0">
    <oddFooter>&amp;LSag 14-3838 / Dok 102621-14&amp;C&amp;P</oddFooter>
  </headerFooter>
</worksheet>
</file>

<file path=xl/worksheets/sheet2.xml><?xml version="1.0" encoding="utf-8"?>
<worksheet xmlns="http://schemas.openxmlformats.org/spreadsheetml/2006/main" xmlns:r="http://schemas.openxmlformats.org/officeDocument/2006/relationships">
  <dimension ref="A1:I76"/>
  <sheetViews>
    <sheetView workbookViewId="0" topLeftCell="A2">
      <selection activeCell="I47" sqref="I47"/>
    </sheetView>
  </sheetViews>
  <sheetFormatPr defaultColWidth="9.140625" defaultRowHeight="12.75" customHeight="1"/>
  <cols>
    <col min="1" max="1" width="7.00390625" style="0" customWidth="1"/>
    <col min="2" max="2" width="27.421875" style="0" customWidth="1"/>
    <col min="3" max="3" width="11.00390625" style="0" customWidth="1"/>
    <col min="4" max="4" width="12.00390625" style="0" bestFit="1" customWidth="1"/>
    <col min="5" max="5" width="9.140625" style="0" bestFit="1" customWidth="1"/>
    <col min="6" max="6" width="0" style="0" hidden="1" customWidth="1"/>
    <col min="9" max="9" width="49.57421875" style="0" customWidth="1"/>
  </cols>
  <sheetData>
    <row r="1" spans="1:9" ht="12.75" customHeight="1">
      <c r="A1" s="22" t="s">
        <v>0</v>
      </c>
      <c r="B1" s="23"/>
      <c r="C1" s="23"/>
      <c r="D1" s="23"/>
      <c r="E1" s="23"/>
      <c r="F1" s="24"/>
      <c r="G1" s="24"/>
      <c r="H1" s="24"/>
      <c r="I1" s="23"/>
    </row>
    <row r="2" spans="1:9" ht="12.75" customHeight="1">
      <c r="A2" s="1"/>
      <c r="B2" s="1"/>
      <c r="C2" s="1"/>
      <c r="D2" s="1"/>
      <c r="E2" s="1"/>
      <c r="F2" s="3"/>
      <c r="G2" s="3"/>
      <c r="H2" s="3"/>
      <c r="I2" s="1"/>
    </row>
    <row r="3" spans="1:9" ht="12.75" customHeight="1">
      <c r="A3" s="22" t="s">
        <v>4</v>
      </c>
      <c r="B3" s="23"/>
      <c r="C3" s="23"/>
      <c r="D3" s="23"/>
      <c r="E3" s="23"/>
      <c r="F3" s="24"/>
      <c r="G3" s="24"/>
      <c r="H3" s="24"/>
      <c r="I3" s="23"/>
    </row>
    <row r="4" spans="1:9" ht="12.75" customHeight="1">
      <c r="A4" s="1"/>
      <c r="B4" s="1"/>
      <c r="C4" s="1"/>
      <c r="D4" s="1"/>
      <c r="E4" s="1"/>
      <c r="F4" s="3"/>
      <c r="G4" s="3"/>
      <c r="H4" s="3"/>
      <c r="I4" s="1"/>
    </row>
    <row r="5" spans="1:9" ht="23.25" customHeight="1">
      <c r="A5" s="151" t="s">
        <v>1</v>
      </c>
      <c r="B5" s="152"/>
      <c r="C5" s="10" t="s">
        <v>56</v>
      </c>
      <c r="D5" s="10" t="s">
        <v>5</v>
      </c>
      <c r="E5" s="141" t="s">
        <v>6</v>
      </c>
      <c r="F5" s="10" t="s">
        <v>6</v>
      </c>
      <c r="G5" s="10" t="s">
        <v>5</v>
      </c>
      <c r="H5" s="10" t="s">
        <v>5</v>
      </c>
      <c r="I5" s="11" t="s">
        <v>9</v>
      </c>
    </row>
    <row r="6" spans="1:9" ht="20.25" customHeight="1">
      <c r="A6" s="21" t="s">
        <v>3</v>
      </c>
      <c r="B6" s="21" t="s">
        <v>2</v>
      </c>
      <c r="C6" s="12" t="s">
        <v>114</v>
      </c>
      <c r="D6" s="12" t="s">
        <v>144</v>
      </c>
      <c r="E6" s="142"/>
      <c r="F6" s="13" t="s">
        <v>7</v>
      </c>
      <c r="G6" s="12" t="s">
        <v>8</v>
      </c>
      <c r="H6" s="85" t="s">
        <v>16</v>
      </c>
      <c r="I6" s="14"/>
    </row>
    <row r="7" spans="1:9" ht="17.25" customHeight="1">
      <c r="A7" s="29"/>
      <c r="B7" s="30" t="s">
        <v>33</v>
      </c>
      <c r="C7" s="31"/>
      <c r="D7" s="32"/>
      <c r="E7" s="31"/>
      <c r="F7" s="32"/>
      <c r="G7" s="32"/>
      <c r="H7" s="33"/>
      <c r="I7" s="34"/>
    </row>
    <row r="8" spans="1:9" ht="12.75" customHeight="1">
      <c r="A8" s="18" t="s">
        <v>10</v>
      </c>
      <c r="B8" s="19" t="s">
        <v>12</v>
      </c>
      <c r="C8" s="6"/>
      <c r="D8" s="6"/>
      <c r="E8" s="6"/>
      <c r="F8" s="9"/>
      <c r="G8" s="9"/>
      <c r="H8" s="9"/>
      <c r="I8" s="112"/>
    </row>
    <row r="9" spans="1:9" ht="12.75" customHeight="1">
      <c r="A9" s="6"/>
      <c r="B9" s="4"/>
      <c r="C9" s="6"/>
      <c r="D9" s="6"/>
      <c r="E9" s="6"/>
      <c r="F9" s="9"/>
      <c r="G9" s="9"/>
      <c r="H9" s="9"/>
      <c r="I9" s="112"/>
    </row>
    <row r="10" spans="1:9" ht="12.75" customHeight="1">
      <c r="A10" s="16" t="s">
        <v>29</v>
      </c>
      <c r="B10" s="17" t="s">
        <v>30</v>
      </c>
      <c r="C10" s="6"/>
      <c r="D10" s="6"/>
      <c r="E10" s="6"/>
      <c r="F10" s="9"/>
      <c r="G10" s="9"/>
      <c r="H10" s="9"/>
      <c r="I10" s="112"/>
    </row>
    <row r="11" spans="1:9" ht="12.75" customHeight="1">
      <c r="A11" s="16"/>
      <c r="B11" s="17" t="s">
        <v>89</v>
      </c>
      <c r="C11" s="6"/>
      <c r="D11" s="6"/>
      <c r="E11" s="6"/>
      <c r="F11" s="9"/>
      <c r="G11" s="9"/>
      <c r="H11" s="9"/>
      <c r="I11" s="112"/>
    </row>
    <row r="12" spans="1:9" s="95" customFormat="1" ht="24.75" customHeight="1">
      <c r="A12" s="38" t="s">
        <v>86</v>
      </c>
      <c r="B12" s="81" t="s">
        <v>98</v>
      </c>
      <c r="C12" s="88">
        <v>143290</v>
      </c>
      <c r="D12" s="88">
        <v>24412</v>
      </c>
      <c r="E12" s="89">
        <f>D12/C12*100</f>
        <v>17.03677856096029</v>
      </c>
      <c r="F12" s="9"/>
      <c r="G12" s="115"/>
      <c r="H12" s="115"/>
      <c r="I12" s="127" t="s">
        <v>99</v>
      </c>
    </row>
    <row r="13" spans="1:9" s="95" customFormat="1" ht="15" customHeight="1">
      <c r="A13" s="38" t="s">
        <v>87</v>
      </c>
      <c r="B13" s="81" t="s">
        <v>88</v>
      </c>
      <c r="C13" s="88">
        <v>-743947</v>
      </c>
      <c r="D13" s="88">
        <v>-212</v>
      </c>
      <c r="E13" s="72">
        <f>D13/C13*100</f>
        <v>0.02849665365946768</v>
      </c>
      <c r="F13" s="9"/>
      <c r="G13" s="115"/>
      <c r="H13" s="115"/>
      <c r="I13" s="127" t="s">
        <v>100</v>
      </c>
    </row>
    <row r="14" spans="1:9" s="95" customFormat="1" ht="15" customHeight="1">
      <c r="A14" s="38" t="s">
        <v>145</v>
      </c>
      <c r="B14" s="81" t="s">
        <v>146</v>
      </c>
      <c r="C14" s="88">
        <v>26161</v>
      </c>
      <c r="D14" s="88">
        <v>0</v>
      </c>
      <c r="E14" s="72">
        <f>D14/C14*100</f>
        <v>0</v>
      </c>
      <c r="F14" s="9"/>
      <c r="G14" s="115"/>
      <c r="H14" s="115"/>
      <c r="I14" s="127" t="s">
        <v>152</v>
      </c>
    </row>
    <row r="15" spans="1:9" ht="12.75" customHeight="1">
      <c r="A15" s="6"/>
      <c r="B15" s="5"/>
      <c r="C15" s="7"/>
      <c r="D15" s="7"/>
      <c r="E15" s="72"/>
      <c r="F15" s="9"/>
      <c r="G15" s="115"/>
      <c r="H15" s="115"/>
      <c r="I15" s="112"/>
    </row>
    <row r="16" spans="1:9" ht="12.75" customHeight="1">
      <c r="A16" s="16" t="s">
        <v>17</v>
      </c>
      <c r="B16" s="17" t="s">
        <v>18</v>
      </c>
      <c r="C16" s="6"/>
      <c r="D16" s="6"/>
      <c r="E16" s="6"/>
      <c r="F16" s="9"/>
      <c r="G16" s="115"/>
      <c r="H16" s="115"/>
      <c r="I16" s="112"/>
    </row>
    <row r="17" spans="1:9" ht="12.75" customHeight="1">
      <c r="A17" s="16"/>
      <c r="B17" s="17" t="s">
        <v>37</v>
      </c>
      <c r="C17" s="6"/>
      <c r="D17" s="6"/>
      <c r="E17" s="6"/>
      <c r="F17" s="9"/>
      <c r="G17" s="115"/>
      <c r="H17" s="115"/>
      <c r="I17" s="112"/>
    </row>
    <row r="18" spans="1:9" s="80" customFormat="1" ht="12" customHeight="1" hidden="1">
      <c r="A18" s="105"/>
      <c r="B18" s="76"/>
      <c r="C18" s="77"/>
      <c r="D18" s="78"/>
      <c r="E18" s="75"/>
      <c r="F18" s="79"/>
      <c r="G18" s="116"/>
      <c r="H18" s="116"/>
      <c r="I18" s="128"/>
    </row>
    <row r="19" spans="1:9" s="80" customFormat="1" ht="12" customHeight="1" hidden="1">
      <c r="A19" s="105"/>
      <c r="B19" s="76"/>
      <c r="C19" s="77"/>
      <c r="D19" s="78"/>
      <c r="E19" s="75"/>
      <c r="F19" s="79"/>
      <c r="G19" s="116"/>
      <c r="H19" s="116"/>
      <c r="I19" s="128"/>
    </row>
    <row r="20" spans="1:9" s="80" customFormat="1" ht="12" customHeight="1" hidden="1">
      <c r="A20" s="105"/>
      <c r="B20" s="76"/>
      <c r="C20" s="77"/>
      <c r="D20" s="78"/>
      <c r="E20" s="75"/>
      <c r="F20" s="79"/>
      <c r="G20" s="116"/>
      <c r="H20" s="116"/>
      <c r="I20" s="128"/>
    </row>
    <row r="21" spans="1:9" s="80" customFormat="1" ht="12" customHeight="1" hidden="1">
      <c r="A21" s="105"/>
      <c r="B21" s="76"/>
      <c r="C21" s="77"/>
      <c r="D21" s="78"/>
      <c r="E21" s="75"/>
      <c r="F21" s="79"/>
      <c r="G21" s="116"/>
      <c r="H21" s="116"/>
      <c r="I21" s="128"/>
    </row>
    <row r="22" spans="1:9" s="80" customFormat="1" ht="12" customHeight="1" hidden="1">
      <c r="A22" s="105"/>
      <c r="B22" s="76"/>
      <c r="C22" s="77"/>
      <c r="D22" s="78"/>
      <c r="E22" s="75"/>
      <c r="F22" s="79"/>
      <c r="G22" s="116"/>
      <c r="H22" s="116"/>
      <c r="I22" s="128"/>
    </row>
    <row r="23" spans="1:9" s="80" customFormat="1" ht="12" customHeight="1" hidden="1">
      <c r="A23" s="105"/>
      <c r="B23" s="76"/>
      <c r="C23" s="77"/>
      <c r="D23" s="78"/>
      <c r="E23" s="75"/>
      <c r="F23" s="79"/>
      <c r="G23" s="116"/>
      <c r="H23" s="116"/>
      <c r="I23" s="128"/>
    </row>
    <row r="24" spans="1:9" s="80" customFormat="1" ht="12" customHeight="1" hidden="1">
      <c r="A24" s="105"/>
      <c r="B24" s="76"/>
      <c r="C24" s="77"/>
      <c r="D24" s="78"/>
      <c r="E24" s="75"/>
      <c r="F24" s="79"/>
      <c r="G24" s="116"/>
      <c r="H24" s="116"/>
      <c r="I24" s="128"/>
    </row>
    <row r="25" spans="1:9" s="80" customFormat="1" ht="12" customHeight="1" hidden="1">
      <c r="A25" s="105"/>
      <c r="B25" s="76"/>
      <c r="C25" s="77"/>
      <c r="D25" s="78"/>
      <c r="E25" s="75"/>
      <c r="F25" s="79"/>
      <c r="G25" s="116"/>
      <c r="H25" s="116"/>
      <c r="I25" s="128"/>
    </row>
    <row r="26" spans="1:9" s="80" customFormat="1" ht="12" customHeight="1" hidden="1">
      <c r="A26" s="105"/>
      <c r="B26" s="76"/>
      <c r="C26" s="77"/>
      <c r="D26" s="78"/>
      <c r="E26" s="75"/>
      <c r="F26" s="79"/>
      <c r="G26" s="116"/>
      <c r="H26" s="116"/>
      <c r="I26" s="128"/>
    </row>
    <row r="27" spans="1:9" s="80" customFormat="1" ht="12" customHeight="1" hidden="1">
      <c r="A27" s="105"/>
      <c r="B27" s="76"/>
      <c r="C27" s="77"/>
      <c r="D27" s="78"/>
      <c r="E27" s="75"/>
      <c r="F27" s="79"/>
      <c r="G27" s="116"/>
      <c r="H27" s="116"/>
      <c r="I27" s="128"/>
    </row>
    <row r="28" spans="1:9" s="80" customFormat="1" ht="12" customHeight="1" hidden="1">
      <c r="A28" s="105"/>
      <c r="B28" s="76"/>
      <c r="C28" s="77"/>
      <c r="D28" s="78"/>
      <c r="E28" s="75"/>
      <c r="F28" s="79"/>
      <c r="G28" s="116"/>
      <c r="H28" s="116"/>
      <c r="I28" s="128"/>
    </row>
    <row r="29" spans="1:9" s="80" customFormat="1" ht="12" customHeight="1" hidden="1">
      <c r="A29" s="105"/>
      <c r="B29" s="76"/>
      <c r="C29" s="77"/>
      <c r="D29" s="78"/>
      <c r="E29" s="75"/>
      <c r="F29" s="79"/>
      <c r="G29" s="116"/>
      <c r="H29" s="116"/>
      <c r="I29" s="128"/>
    </row>
    <row r="30" spans="1:9" s="80" customFormat="1" ht="12" customHeight="1" hidden="1">
      <c r="A30" s="105"/>
      <c r="B30" s="76"/>
      <c r="C30" s="77"/>
      <c r="D30" s="78"/>
      <c r="E30" s="75"/>
      <c r="F30" s="79"/>
      <c r="G30" s="116"/>
      <c r="H30" s="116"/>
      <c r="I30" s="128"/>
    </row>
    <row r="31" spans="1:9" s="80" customFormat="1" ht="12" customHeight="1" hidden="1">
      <c r="A31" s="105"/>
      <c r="B31" s="76"/>
      <c r="C31" s="77"/>
      <c r="D31" s="78"/>
      <c r="E31" s="75"/>
      <c r="F31" s="79"/>
      <c r="G31" s="116"/>
      <c r="H31" s="116"/>
      <c r="I31" s="128"/>
    </row>
    <row r="32" spans="1:9" s="80" customFormat="1" ht="12" customHeight="1" hidden="1">
      <c r="A32" s="105"/>
      <c r="B32" s="76"/>
      <c r="C32" s="77"/>
      <c r="D32" s="78"/>
      <c r="E32" s="75"/>
      <c r="F32" s="79"/>
      <c r="G32" s="116"/>
      <c r="H32" s="116"/>
      <c r="I32" s="128"/>
    </row>
    <row r="33" spans="1:9" ht="25.5" customHeight="1">
      <c r="A33" s="38" t="s">
        <v>90</v>
      </c>
      <c r="B33" s="5" t="s">
        <v>91</v>
      </c>
      <c r="C33" s="7">
        <v>19210</v>
      </c>
      <c r="D33" s="73">
        <v>178</v>
      </c>
      <c r="E33" s="89">
        <f>D33/C33*100</f>
        <v>0.9266007287870901</v>
      </c>
      <c r="F33" s="9"/>
      <c r="G33" s="115"/>
      <c r="H33" s="115"/>
      <c r="I33" s="129" t="s">
        <v>132</v>
      </c>
    </row>
    <row r="34" spans="1:9" ht="12.75" customHeight="1">
      <c r="A34" s="37"/>
      <c r="B34" s="15"/>
      <c r="C34" s="7"/>
      <c r="D34" s="73"/>
      <c r="E34" s="72"/>
      <c r="F34" s="9"/>
      <c r="G34" s="115"/>
      <c r="H34" s="115"/>
      <c r="I34" s="129"/>
    </row>
    <row r="35" spans="1:9" ht="54" customHeight="1">
      <c r="A35" s="68">
        <v>11</v>
      </c>
      <c r="B35" s="69" t="s">
        <v>31</v>
      </c>
      <c r="C35" s="61">
        <v>-185050</v>
      </c>
      <c r="D35" s="61">
        <v>-96589</v>
      </c>
      <c r="E35" s="72">
        <f>D35/C35*100</f>
        <v>52.19616319913537</v>
      </c>
      <c r="F35" s="63"/>
      <c r="G35" s="110"/>
      <c r="H35" s="110"/>
      <c r="I35" s="130" t="s">
        <v>147</v>
      </c>
    </row>
    <row r="36" spans="1:9" ht="66.75" customHeight="1">
      <c r="A36" s="68">
        <v>13</v>
      </c>
      <c r="B36" s="69" t="s">
        <v>32</v>
      </c>
      <c r="C36" s="61">
        <v>-1683144</v>
      </c>
      <c r="D36" s="61">
        <v>-943132</v>
      </c>
      <c r="E36" s="72">
        <f>D36/C36*100</f>
        <v>56.03394599630216</v>
      </c>
      <c r="F36" s="63"/>
      <c r="G36" s="110"/>
      <c r="H36" s="110"/>
      <c r="I36" s="130" t="s">
        <v>148</v>
      </c>
    </row>
    <row r="37" spans="1:9" ht="12.75" customHeight="1">
      <c r="A37" s="6"/>
      <c r="B37" s="20"/>
      <c r="C37" s="7"/>
      <c r="D37" s="7"/>
      <c r="E37" s="72"/>
      <c r="F37" s="9"/>
      <c r="G37" s="115"/>
      <c r="H37" s="115"/>
      <c r="I37" s="127"/>
    </row>
    <row r="38" spans="1:9" ht="12.75" customHeight="1">
      <c r="A38" s="82" t="s">
        <v>57</v>
      </c>
      <c r="B38" s="20" t="s">
        <v>58</v>
      </c>
      <c r="C38" s="7"/>
      <c r="D38" s="7"/>
      <c r="E38" s="72"/>
      <c r="F38" s="9"/>
      <c r="G38" s="115"/>
      <c r="H38" s="115"/>
      <c r="I38" s="127"/>
    </row>
    <row r="39" spans="1:9" ht="27" customHeight="1">
      <c r="A39" s="62">
        <v>651041</v>
      </c>
      <c r="B39" s="104" t="s">
        <v>110</v>
      </c>
      <c r="C39" s="61">
        <v>9593661</v>
      </c>
      <c r="D39" s="61">
        <v>5523009</v>
      </c>
      <c r="E39" s="72">
        <f>D39/C39*100</f>
        <v>57.56935751638503</v>
      </c>
      <c r="F39" s="63"/>
      <c r="G39" s="110"/>
      <c r="H39" s="110"/>
      <c r="I39" s="130" t="s">
        <v>149</v>
      </c>
    </row>
    <row r="40" spans="1:9" ht="12.75" customHeight="1">
      <c r="A40" s="62">
        <v>655041</v>
      </c>
      <c r="B40" s="67" t="s">
        <v>113</v>
      </c>
      <c r="C40" s="61">
        <v>10860939</v>
      </c>
      <c r="D40" s="61">
        <v>7759987</v>
      </c>
      <c r="E40" s="72">
        <f>D40/C40*100</f>
        <v>71.44858285273492</v>
      </c>
      <c r="F40" s="63"/>
      <c r="G40" s="110"/>
      <c r="H40" s="110"/>
      <c r="I40" s="130"/>
    </row>
    <row r="41" spans="1:9" ht="16.5" customHeight="1">
      <c r="A41" s="62">
        <v>656041</v>
      </c>
      <c r="B41" s="67" t="s">
        <v>111</v>
      </c>
      <c r="C41" s="61">
        <v>934612</v>
      </c>
      <c r="D41" s="61">
        <v>1555988</v>
      </c>
      <c r="E41" s="72">
        <f>D41/C41*100</f>
        <v>166.4849156655382</v>
      </c>
      <c r="F41" s="63"/>
      <c r="G41" s="110"/>
      <c r="H41" s="110"/>
      <c r="I41" s="130"/>
    </row>
    <row r="42" spans="1:9" ht="12.75" customHeight="1">
      <c r="A42" s="153" t="s">
        <v>25</v>
      </c>
      <c r="B42" s="154"/>
      <c r="C42" s="157">
        <f>SUM(C11:C41)</f>
        <v>18965732</v>
      </c>
      <c r="D42" s="157">
        <f>SUM(D11:D41)</f>
        <v>13823641</v>
      </c>
      <c r="E42" s="149"/>
      <c r="F42" s="149"/>
      <c r="G42" s="137"/>
      <c r="H42" s="137"/>
      <c r="I42" s="137"/>
    </row>
    <row r="43" spans="1:9" ht="12" customHeight="1">
      <c r="A43" s="155"/>
      <c r="B43" s="156"/>
      <c r="C43" s="158"/>
      <c r="D43" s="158"/>
      <c r="E43" s="150"/>
      <c r="F43" s="150"/>
      <c r="G43" s="138"/>
      <c r="H43" s="138"/>
      <c r="I43" s="138"/>
    </row>
    <row r="44" spans="7:9" ht="12.75" customHeight="1">
      <c r="G44" s="120"/>
      <c r="H44" s="120"/>
      <c r="I44" s="131"/>
    </row>
    <row r="45" spans="7:9" ht="12.75" customHeight="1">
      <c r="G45" s="120"/>
      <c r="H45" s="120"/>
      <c r="I45" s="131"/>
    </row>
    <row r="46" spans="1:9" ht="12.75" customHeight="1">
      <c r="A46" s="22" t="s">
        <v>26</v>
      </c>
      <c r="B46" s="1"/>
      <c r="C46" s="1"/>
      <c r="D46" s="1"/>
      <c r="E46" s="1"/>
      <c r="F46" s="3"/>
      <c r="G46" s="118"/>
      <c r="H46" s="118"/>
      <c r="I46" s="119"/>
    </row>
    <row r="47" spans="1:9" ht="12.75" customHeight="1">
      <c r="A47" s="1"/>
      <c r="B47" s="1"/>
      <c r="C47" s="1"/>
      <c r="D47" s="1"/>
      <c r="E47" s="1"/>
      <c r="F47" s="3"/>
      <c r="G47" s="118"/>
      <c r="H47" s="118"/>
      <c r="I47" s="119"/>
    </row>
    <row r="48" spans="1:9" ht="12.75" customHeight="1">
      <c r="A48" s="22" t="s">
        <v>118</v>
      </c>
      <c r="B48" s="1"/>
      <c r="C48" s="1"/>
      <c r="D48" s="1"/>
      <c r="E48" s="1"/>
      <c r="F48" s="3"/>
      <c r="G48" s="118"/>
      <c r="H48" s="118"/>
      <c r="I48" s="119"/>
    </row>
    <row r="49" spans="1:9" ht="12.75" customHeight="1">
      <c r="A49" s="1"/>
      <c r="B49" s="1"/>
      <c r="C49" s="1"/>
      <c r="D49" s="1"/>
      <c r="E49" s="1"/>
      <c r="F49" s="3"/>
      <c r="G49" s="118"/>
      <c r="H49" s="118"/>
      <c r="I49" s="119"/>
    </row>
    <row r="50" spans="1:9" ht="23.25" customHeight="1">
      <c r="A50" s="139" t="s">
        <v>1</v>
      </c>
      <c r="B50" s="140"/>
      <c r="C50" s="10" t="s">
        <v>56</v>
      </c>
      <c r="D50" s="10" t="s">
        <v>5</v>
      </c>
      <c r="E50" s="141" t="s">
        <v>6</v>
      </c>
      <c r="F50" s="10" t="s">
        <v>6</v>
      </c>
      <c r="G50" s="121" t="s">
        <v>5</v>
      </c>
      <c r="H50" s="121" t="s">
        <v>5</v>
      </c>
      <c r="I50" s="126" t="s">
        <v>9</v>
      </c>
    </row>
    <row r="51" spans="1:9" ht="18.75" customHeight="1">
      <c r="A51" s="21" t="s">
        <v>3</v>
      </c>
      <c r="B51" s="21" t="s">
        <v>2</v>
      </c>
      <c r="C51" s="12" t="s">
        <v>114</v>
      </c>
      <c r="D51" s="12" t="s">
        <v>144</v>
      </c>
      <c r="E51" s="142"/>
      <c r="F51" s="13" t="s">
        <v>7</v>
      </c>
      <c r="G51" s="122" t="s">
        <v>8</v>
      </c>
      <c r="H51" s="123" t="s">
        <v>16</v>
      </c>
      <c r="I51" s="124"/>
    </row>
    <row r="52" spans="1:9" ht="18.75" customHeight="1">
      <c r="A52" s="74">
        <v>1</v>
      </c>
      <c r="B52" s="30" t="s">
        <v>33</v>
      </c>
      <c r="C52" s="31"/>
      <c r="D52" s="32"/>
      <c r="E52" s="31"/>
      <c r="F52" s="32"/>
      <c r="G52" s="115"/>
      <c r="H52" s="125"/>
      <c r="I52" s="112"/>
    </row>
    <row r="53" spans="1:9" ht="12.75" customHeight="1">
      <c r="A53" s="8"/>
      <c r="B53" s="2"/>
      <c r="C53" s="6"/>
      <c r="D53" s="6"/>
      <c r="E53" s="6"/>
      <c r="F53" s="9"/>
      <c r="G53" s="115"/>
      <c r="H53" s="115"/>
      <c r="I53" s="112"/>
    </row>
    <row r="54" spans="1:9" ht="12.75" customHeight="1">
      <c r="A54" s="18" t="s">
        <v>10</v>
      </c>
      <c r="B54" s="19" t="s">
        <v>12</v>
      </c>
      <c r="C54" s="6"/>
      <c r="D54" s="6"/>
      <c r="E54" s="6"/>
      <c r="F54" s="9"/>
      <c r="G54" s="115"/>
      <c r="H54" s="115"/>
      <c r="I54" s="112"/>
    </row>
    <row r="55" spans="1:9" ht="12.75" customHeight="1">
      <c r="A55" s="6"/>
      <c r="B55" s="4"/>
      <c r="C55" s="6"/>
      <c r="D55" s="6"/>
      <c r="E55" s="6"/>
      <c r="F55" s="9"/>
      <c r="G55" s="115"/>
      <c r="H55" s="115"/>
      <c r="I55" s="112"/>
    </row>
    <row r="56" spans="1:9" ht="12.75" customHeight="1">
      <c r="A56" s="16" t="s">
        <v>57</v>
      </c>
      <c r="B56" s="17" t="s">
        <v>58</v>
      </c>
      <c r="C56" s="61"/>
      <c r="D56" s="61"/>
      <c r="E56" s="6"/>
      <c r="F56" s="9"/>
      <c r="G56" s="115"/>
      <c r="H56" s="115"/>
      <c r="I56" s="112"/>
    </row>
    <row r="57" spans="1:9" ht="12.75" customHeight="1">
      <c r="A57" s="6">
        <v>651041</v>
      </c>
      <c r="B57" s="113" t="s">
        <v>112</v>
      </c>
      <c r="C57" s="61">
        <v>0</v>
      </c>
      <c r="D57" s="61">
        <v>67595</v>
      </c>
      <c r="E57" s="6"/>
      <c r="F57" s="9"/>
      <c r="G57" s="115"/>
      <c r="H57" s="115"/>
      <c r="I57" s="112" t="s">
        <v>140</v>
      </c>
    </row>
    <row r="58" spans="1:9" ht="24.75" customHeight="1">
      <c r="A58" s="6">
        <v>655041</v>
      </c>
      <c r="B58" s="113" t="s">
        <v>113</v>
      </c>
      <c r="C58" s="61">
        <v>911406</v>
      </c>
      <c r="D58" s="61">
        <v>394033</v>
      </c>
      <c r="E58" s="6"/>
      <c r="F58" s="9"/>
      <c r="G58" s="115"/>
      <c r="H58" s="115"/>
      <c r="I58" s="127" t="s">
        <v>150</v>
      </c>
    </row>
    <row r="59" spans="1:9" ht="12.75" customHeight="1">
      <c r="A59" s="6">
        <v>656041</v>
      </c>
      <c r="B59" s="113" t="s">
        <v>141</v>
      </c>
      <c r="C59" s="61">
        <v>-1325902</v>
      </c>
      <c r="D59" s="61">
        <v>-841982</v>
      </c>
      <c r="E59" s="6"/>
      <c r="F59" s="9"/>
      <c r="G59" s="115"/>
      <c r="H59" s="115"/>
      <c r="I59" s="112" t="s">
        <v>151</v>
      </c>
    </row>
    <row r="60" spans="1:9" ht="12.75" customHeight="1">
      <c r="A60" s="6"/>
      <c r="B60" s="5"/>
      <c r="C60" s="61"/>
      <c r="D60" s="61"/>
      <c r="E60" s="6"/>
      <c r="F60" s="9"/>
      <c r="G60" s="115"/>
      <c r="H60" s="115"/>
      <c r="I60" s="112"/>
    </row>
    <row r="61" spans="1:9" ht="12.75" customHeight="1">
      <c r="A61" s="16" t="s">
        <v>104</v>
      </c>
      <c r="B61" s="17" t="s">
        <v>105</v>
      </c>
      <c r="C61" s="61"/>
      <c r="D61" s="61"/>
      <c r="E61" s="6"/>
      <c r="F61" s="9"/>
      <c r="G61" s="115"/>
      <c r="H61" s="115"/>
      <c r="I61" s="112"/>
    </row>
    <row r="62" spans="1:9" ht="12.75" customHeight="1">
      <c r="A62" s="6">
        <v>660025</v>
      </c>
      <c r="B62" s="113" t="s">
        <v>106</v>
      </c>
      <c r="C62" s="61">
        <v>4594</v>
      </c>
      <c r="D62" s="61">
        <v>-2152</v>
      </c>
      <c r="E62" s="6"/>
      <c r="F62" s="9"/>
      <c r="G62" s="115"/>
      <c r="H62" s="115"/>
      <c r="I62" s="112" t="s">
        <v>108</v>
      </c>
    </row>
    <row r="63" spans="1:9" ht="12.75" customHeight="1">
      <c r="A63" s="6"/>
      <c r="B63" s="113"/>
      <c r="C63" s="61"/>
      <c r="D63" s="61"/>
      <c r="E63" s="6"/>
      <c r="F63" s="9"/>
      <c r="G63" s="115"/>
      <c r="H63" s="115"/>
      <c r="I63" s="112"/>
    </row>
    <row r="64" spans="1:9" ht="12.75" customHeight="1">
      <c r="A64" s="143" t="s">
        <v>119</v>
      </c>
      <c r="B64" s="144"/>
      <c r="C64" s="147">
        <f>SUM(C56:C63)</f>
        <v>-409902</v>
      </c>
      <c r="D64" s="147">
        <f>SUM(D56:D63)</f>
        <v>-382506</v>
      </c>
      <c r="E64" s="149"/>
      <c r="F64" s="135"/>
      <c r="G64" s="137"/>
      <c r="H64" s="137"/>
      <c r="I64" s="137"/>
    </row>
    <row r="65" spans="1:9" ht="12.75" customHeight="1">
      <c r="A65" s="145"/>
      <c r="B65" s="146"/>
      <c r="C65" s="148"/>
      <c r="D65" s="148"/>
      <c r="E65" s="150"/>
      <c r="F65" s="136"/>
      <c r="G65" s="138"/>
      <c r="H65" s="138"/>
      <c r="I65" s="138"/>
    </row>
    <row r="66" ht="12.75" customHeight="1" thickBot="1"/>
    <row r="67" spans="1:4" ht="12.75" customHeight="1">
      <c r="A67" s="25" t="s">
        <v>28</v>
      </c>
      <c r="B67" s="26"/>
      <c r="C67" s="133">
        <f>C42+C64</f>
        <v>18555830</v>
      </c>
      <c r="D67" s="133">
        <f>D42+D64</f>
        <v>13441135</v>
      </c>
    </row>
    <row r="68" spans="1:4" ht="12.75" customHeight="1" thickBot="1">
      <c r="A68" s="27" t="s">
        <v>69</v>
      </c>
      <c r="B68" s="28"/>
      <c r="C68" s="134"/>
      <c r="D68" s="134"/>
    </row>
    <row r="76" ht="12.75" customHeight="1">
      <c r="B76" s="120"/>
    </row>
  </sheetData>
  <sheetProtection selectLockedCells="1" selectUnlockedCells="1"/>
  <mergeCells count="22">
    <mergeCell ref="F42:F43"/>
    <mergeCell ref="G42:G43"/>
    <mergeCell ref="H42:H43"/>
    <mergeCell ref="I42:I43"/>
    <mergeCell ref="A5:B5"/>
    <mergeCell ref="E5:E6"/>
    <mergeCell ref="A42:B43"/>
    <mergeCell ref="C42:C43"/>
    <mergeCell ref="D42:D43"/>
    <mergeCell ref="E42:E43"/>
    <mergeCell ref="A50:B50"/>
    <mergeCell ref="E50:E51"/>
    <mergeCell ref="A64:B65"/>
    <mergeCell ref="C64:C65"/>
    <mergeCell ref="D64:D65"/>
    <mergeCell ref="E64:E65"/>
    <mergeCell ref="C67:C68"/>
    <mergeCell ref="D67:D68"/>
    <mergeCell ref="F64:F65"/>
    <mergeCell ref="G64:G65"/>
    <mergeCell ref="H64:H65"/>
    <mergeCell ref="I64:I65"/>
  </mergeCells>
  <printOptions/>
  <pageMargins left="0.7480314960629921" right="0.15748031496062992" top="0.7874015748031497" bottom="0.5905511811023623" header="0" footer="0"/>
  <pageSetup horizontalDpi="600" verticalDpi="600" orientation="landscape" paperSize="9" r:id="rId1"/>
  <headerFooter alignWithMargins="0">
    <oddFooter>&amp;LSag 14-3838 / Dok 102621-14&amp;C&amp;P</oddFooter>
  </headerFooter>
</worksheet>
</file>

<file path=xl/worksheets/sheet3.xml><?xml version="1.0" encoding="utf-8"?>
<worksheet xmlns="http://schemas.openxmlformats.org/spreadsheetml/2006/main" xmlns:r="http://schemas.openxmlformats.org/officeDocument/2006/relationships">
  <dimension ref="A1:L67"/>
  <sheetViews>
    <sheetView tabSelected="1" workbookViewId="0" topLeftCell="A43">
      <selection activeCell="L55" sqref="L55"/>
    </sheetView>
  </sheetViews>
  <sheetFormatPr defaultColWidth="9.140625" defaultRowHeight="12.75"/>
  <cols>
    <col min="1" max="1" width="7.140625" style="1" customWidth="1"/>
    <col min="2" max="2" width="25.57421875" style="1" customWidth="1"/>
    <col min="3" max="3" width="10.8515625" style="1" customWidth="1"/>
    <col min="4" max="4" width="10.421875" style="1" customWidth="1"/>
    <col min="5" max="5" width="9.421875" style="1" customWidth="1"/>
    <col min="6" max="6" width="8.421875" style="1" hidden="1" customWidth="1"/>
    <col min="7" max="7" width="7.8515625" style="1" customWidth="1"/>
    <col min="8" max="8" width="8.421875" style="1" customWidth="1"/>
    <col min="9" max="9" width="61.28125" style="1" customWidth="1"/>
    <col min="10" max="10" width="9.140625" style="1" customWidth="1"/>
    <col min="11" max="12" width="11.8515625" style="96" customWidth="1"/>
    <col min="13" max="16384" width="9.140625" style="1" customWidth="1"/>
  </cols>
  <sheetData>
    <row r="1" spans="6:8" ht="9" customHeight="1">
      <c r="F1" s="3"/>
      <c r="G1" s="3"/>
      <c r="H1" s="3"/>
    </row>
    <row r="2" spans="1:12" s="23" customFormat="1" ht="13.5">
      <c r="A2" s="22" t="s">
        <v>0</v>
      </c>
      <c r="F2" s="24"/>
      <c r="G2" s="24"/>
      <c r="H2" s="24"/>
      <c r="K2" s="97"/>
      <c r="L2" s="97"/>
    </row>
    <row r="3" spans="6:8" ht="12.75">
      <c r="F3" s="3"/>
      <c r="G3" s="3"/>
      <c r="H3" s="3"/>
    </row>
    <row r="4" spans="1:12" s="23" customFormat="1" ht="13.5">
      <c r="A4" s="22" t="s">
        <v>4</v>
      </c>
      <c r="F4" s="24"/>
      <c r="G4" s="24"/>
      <c r="H4" s="24"/>
      <c r="K4" s="97"/>
      <c r="L4" s="97"/>
    </row>
    <row r="5" spans="6:8" ht="13.5" customHeight="1">
      <c r="F5" s="3"/>
      <c r="G5" s="3"/>
      <c r="H5" s="3"/>
    </row>
    <row r="6" spans="1:9" ht="23.25" customHeight="1">
      <c r="A6" s="151" t="s">
        <v>1</v>
      </c>
      <c r="B6" s="152"/>
      <c r="C6" s="10" t="s">
        <v>56</v>
      </c>
      <c r="D6" s="10" t="s">
        <v>5</v>
      </c>
      <c r="E6" s="141" t="s">
        <v>6</v>
      </c>
      <c r="F6" s="10" t="s">
        <v>6</v>
      </c>
      <c r="G6" s="10" t="s">
        <v>5</v>
      </c>
      <c r="H6" s="10" t="s">
        <v>5</v>
      </c>
      <c r="I6" s="11" t="s">
        <v>9</v>
      </c>
    </row>
    <row r="7" spans="1:9" ht="17.25" customHeight="1">
      <c r="A7" s="21" t="s">
        <v>3</v>
      </c>
      <c r="B7" s="21" t="s">
        <v>2</v>
      </c>
      <c r="C7" s="12" t="s">
        <v>114</v>
      </c>
      <c r="D7" s="12" t="s">
        <v>144</v>
      </c>
      <c r="E7" s="142"/>
      <c r="F7" s="13" t="s">
        <v>7</v>
      </c>
      <c r="G7" s="12" t="s">
        <v>8</v>
      </c>
      <c r="H7" s="85" t="s">
        <v>16</v>
      </c>
      <c r="I7" s="14"/>
    </row>
    <row r="8" spans="1:9" ht="17.25" customHeight="1">
      <c r="A8" s="74" t="s">
        <v>60</v>
      </c>
      <c r="B8" s="30" t="s">
        <v>61</v>
      </c>
      <c r="C8" s="31"/>
      <c r="D8" s="32"/>
      <c r="E8" s="31"/>
      <c r="F8" s="32"/>
      <c r="G8" s="32"/>
      <c r="H8" s="33"/>
      <c r="I8" s="34"/>
    </row>
    <row r="9" spans="1:9" ht="12.75">
      <c r="A9" s="65" t="s">
        <v>10</v>
      </c>
      <c r="B9" s="66" t="s">
        <v>12</v>
      </c>
      <c r="C9" s="62"/>
      <c r="D9" s="62"/>
      <c r="E9" s="62"/>
      <c r="F9" s="63"/>
      <c r="G9" s="63"/>
      <c r="H9" s="63"/>
      <c r="I9" s="111"/>
    </row>
    <row r="10" spans="1:9" ht="12.75">
      <c r="A10" s="62"/>
      <c r="B10" s="67"/>
      <c r="C10" s="62"/>
      <c r="D10" s="62"/>
      <c r="E10" s="62"/>
      <c r="F10" s="63"/>
      <c r="G10" s="63"/>
      <c r="H10" s="63"/>
      <c r="I10" s="111"/>
    </row>
    <row r="11" spans="1:9" ht="12.75">
      <c r="A11" s="92" t="s">
        <v>29</v>
      </c>
      <c r="B11" s="93" t="s">
        <v>30</v>
      </c>
      <c r="C11" s="6"/>
      <c r="D11" s="6"/>
      <c r="E11" s="6"/>
      <c r="F11" s="9"/>
      <c r="G11" s="9"/>
      <c r="H11" s="9"/>
      <c r="I11" s="112"/>
    </row>
    <row r="12" spans="1:9" ht="12.75">
      <c r="A12" s="114" t="s">
        <v>115</v>
      </c>
      <c r="B12" s="91" t="s">
        <v>76</v>
      </c>
      <c r="C12" s="7">
        <v>12054</v>
      </c>
      <c r="D12" s="7">
        <v>-481</v>
      </c>
      <c r="E12" s="72">
        <f>D12/C12*100</f>
        <v>-3.990376638460262</v>
      </c>
      <c r="F12" s="9"/>
      <c r="G12" s="115"/>
      <c r="H12" s="115"/>
      <c r="I12" s="112" t="s">
        <v>80</v>
      </c>
    </row>
    <row r="13" spans="1:9" ht="12.75">
      <c r="A13" s="62"/>
      <c r="B13" s="67"/>
      <c r="C13" s="62"/>
      <c r="D13" s="62"/>
      <c r="E13" s="62"/>
      <c r="F13" s="63"/>
      <c r="G13" s="110"/>
      <c r="H13" s="110"/>
      <c r="I13" s="111"/>
    </row>
    <row r="14" spans="1:9" ht="12.75">
      <c r="A14" s="84" t="s">
        <v>11</v>
      </c>
      <c r="B14" s="70" t="s">
        <v>13</v>
      </c>
      <c r="C14" s="61"/>
      <c r="D14" s="61"/>
      <c r="E14" s="72"/>
      <c r="F14" s="63"/>
      <c r="G14" s="110"/>
      <c r="H14" s="110"/>
      <c r="I14" s="111"/>
    </row>
    <row r="15" spans="1:9" ht="27" customHeight="1">
      <c r="A15" s="59" t="s">
        <v>64</v>
      </c>
      <c r="B15" s="60" t="s">
        <v>65</v>
      </c>
      <c r="C15" s="61">
        <v>862898</v>
      </c>
      <c r="D15" s="61">
        <v>239234</v>
      </c>
      <c r="E15" s="72">
        <f>D15/C15*100</f>
        <v>27.724481920226957</v>
      </c>
      <c r="F15" s="63"/>
      <c r="G15" s="110"/>
      <c r="H15" s="110"/>
      <c r="I15" s="130" t="s">
        <v>133</v>
      </c>
    </row>
    <row r="16" spans="1:9" ht="17.25" customHeight="1">
      <c r="A16" s="59" t="s">
        <v>81</v>
      </c>
      <c r="B16" s="60" t="s">
        <v>82</v>
      </c>
      <c r="C16" s="61">
        <v>178398</v>
      </c>
      <c r="D16" s="61">
        <v>0</v>
      </c>
      <c r="E16" s="72">
        <f>D16/C16*100</f>
        <v>0</v>
      </c>
      <c r="F16" s="63"/>
      <c r="G16" s="110"/>
      <c r="H16" s="110"/>
      <c r="I16" s="111" t="s">
        <v>153</v>
      </c>
    </row>
    <row r="17" spans="1:9" ht="30.75" customHeight="1">
      <c r="A17" s="59" t="s">
        <v>121</v>
      </c>
      <c r="B17" s="94" t="s">
        <v>120</v>
      </c>
      <c r="C17" s="61">
        <v>-327000</v>
      </c>
      <c r="D17" s="61">
        <v>-327000</v>
      </c>
      <c r="E17" s="72">
        <f>D17/C17*100</f>
        <v>100</v>
      </c>
      <c r="F17" s="63"/>
      <c r="G17" s="110"/>
      <c r="H17" s="110"/>
      <c r="I17" s="111" t="s">
        <v>134</v>
      </c>
    </row>
    <row r="18" spans="1:9" ht="27.75" customHeight="1">
      <c r="A18" s="59" t="s">
        <v>122</v>
      </c>
      <c r="B18" s="94" t="s">
        <v>123</v>
      </c>
      <c r="C18" s="61">
        <v>-270584</v>
      </c>
      <c r="D18" s="61">
        <v>-270584</v>
      </c>
      <c r="E18" s="72">
        <f>D18/C18*100</f>
        <v>100</v>
      </c>
      <c r="F18" s="63"/>
      <c r="G18" s="110"/>
      <c r="H18" s="110"/>
      <c r="I18" s="111" t="s">
        <v>134</v>
      </c>
    </row>
    <row r="19" spans="1:9" ht="30" customHeight="1">
      <c r="A19" s="59" t="s">
        <v>124</v>
      </c>
      <c r="B19" s="94" t="s">
        <v>125</v>
      </c>
      <c r="C19" s="61">
        <v>0</v>
      </c>
      <c r="D19" s="61">
        <v>0</v>
      </c>
      <c r="E19" s="72"/>
      <c r="F19" s="63"/>
      <c r="G19" s="110"/>
      <c r="H19" s="110"/>
      <c r="I19" s="111" t="s">
        <v>154</v>
      </c>
    </row>
    <row r="20" spans="1:9" ht="31.5" customHeight="1">
      <c r="A20" s="59" t="s">
        <v>126</v>
      </c>
      <c r="B20" s="94" t="s">
        <v>127</v>
      </c>
      <c r="C20" s="61">
        <v>0</v>
      </c>
      <c r="D20" s="61">
        <v>227030</v>
      </c>
      <c r="E20" s="72"/>
      <c r="F20" s="63"/>
      <c r="G20" s="110"/>
      <c r="H20" s="110"/>
      <c r="I20" s="130" t="s">
        <v>155</v>
      </c>
    </row>
    <row r="21" spans="1:9" ht="29.25" customHeight="1">
      <c r="A21" s="59" t="s">
        <v>128</v>
      </c>
      <c r="B21" s="94" t="s">
        <v>129</v>
      </c>
      <c r="C21" s="61">
        <v>0</v>
      </c>
      <c r="D21" s="61">
        <v>184690</v>
      </c>
      <c r="E21" s="72"/>
      <c r="F21" s="63"/>
      <c r="G21" s="110"/>
      <c r="H21" s="110"/>
      <c r="I21" s="130" t="s">
        <v>155</v>
      </c>
    </row>
    <row r="22" spans="1:9" ht="30" customHeight="1">
      <c r="A22" s="59" t="s">
        <v>130</v>
      </c>
      <c r="B22" s="94" t="s">
        <v>131</v>
      </c>
      <c r="C22" s="61">
        <v>0</v>
      </c>
      <c r="D22" s="61">
        <v>-96945</v>
      </c>
      <c r="E22" s="72"/>
      <c r="F22" s="63"/>
      <c r="G22" s="110"/>
      <c r="H22" s="110"/>
      <c r="I22" s="130" t="s">
        <v>135</v>
      </c>
    </row>
    <row r="23" spans="1:9" ht="15" customHeight="1">
      <c r="A23" s="62"/>
      <c r="B23" s="60"/>
      <c r="C23" s="61"/>
      <c r="D23" s="61"/>
      <c r="E23" s="62"/>
      <c r="F23" s="63"/>
      <c r="G23" s="110"/>
      <c r="H23" s="110"/>
      <c r="I23" s="111"/>
    </row>
    <row r="24" spans="1:9" ht="12" customHeight="1">
      <c r="A24" s="68" t="s">
        <v>14</v>
      </c>
      <c r="B24" s="69" t="s">
        <v>15</v>
      </c>
      <c r="C24" s="61"/>
      <c r="D24" s="61"/>
      <c r="E24" s="62"/>
      <c r="F24" s="63"/>
      <c r="G24" s="110"/>
      <c r="H24" s="110"/>
      <c r="I24" s="111"/>
    </row>
    <row r="25" spans="1:9" ht="12" customHeight="1">
      <c r="A25" s="68"/>
      <c r="B25" s="69" t="s">
        <v>40</v>
      </c>
      <c r="C25" s="61"/>
      <c r="D25" s="61"/>
      <c r="E25" s="62"/>
      <c r="F25" s="63"/>
      <c r="G25" s="110"/>
      <c r="H25" s="110"/>
      <c r="I25" s="111"/>
    </row>
    <row r="26" spans="1:9" ht="16.5" customHeight="1">
      <c r="A26" s="59">
        <v>81</v>
      </c>
      <c r="B26" s="67" t="s">
        <v>70</v>
      </c>
      <c r="C26" s="61">
        <v>167247</v>
      </c>
      <c r="D26" s="61">
        <v>101921</v>
      </c>
      <c r="E26" s="72"/>
      <c r="F26" s="63"/>
      <c r="G26" s="110"/>
      <c r="H26" s="110"/>
      <c r="I26" s="111" t="s">
        <v>103</v>
      </c>
    </row>
    <row r="27" spans="1:9" ht="18" customHeight="1">
      <c r="A27" s="59">
        <v>85</v>
      </c>
      <c r="B27" s="67" t="s">
        <v>71</v>
      </c>
      <c r="C27" s="61">
        <v>160850</v>
      </c>
      <c r="D27" s="61">
        <v>0</v>
      </c>
      <c r="E27" s="72">
        <f>D27/C27*100</f>
        <v>0</v>
      </c>
      <c r="F27" s="63"/>
      <c r="G27" s="110"/>
      <c r="H27" s="110"/>
      <c r="I27" s="130" t="s">
        <v>109</v>
      </c>
    </row>
    <row r="28" spans="1:9" ht="18" customHeight="1">
      <c r="A28" s="59"/>
      <c r="B28" s="67"/>
      <c r="C28" s="61"/>
      <c r="D28" s="61"/>
      <c r="E28" s="72"/>
      <c r="F28" s="63"/>
      <c r="G28" s="110"/>
      <c r="H28" s="110"/>
      <c r="I28" s="130"/>
    </row>
    <row r="29" spans="1:9" ht="15.75" customHeight="1">
      <c r="A29" s="59"/>
      <c r="B29" s="67"/>
      <c r="C29" s="61"/>
      <c r="D29" s="61"/>
      <c r="E29" s="72"/>
      <c r="F29" s="63"/>
      <c r="G29" s="110"/>
      <c r="H29" s="110"/>
      <c r="I29" s="130"/>
    </row>
    <row r="30" spans="1:12" s="90" customFormat="1" ht="16.5" customHeight="1">
      <c r="A30" s="86"/>
      <c r="B30" s="87" t="s">
        <v>73</v>
      </c>
      <c r="C30" s="88"/>
      <c r="D30" s="88"/>
      <c r="E30" s="89"/>
      <c r="F30" s="9"/>
      <c r="G30" s="115"/>
      <c r="H30" s="115"/>
      <c r="I30" s="132"/>
      <c r="K30" s="98"/>
      <c r="L30" s="98"/>
    </row>
    <row r="31" spans="1:9" ht="42.75" customHeight="1">
      <c r="A31" s="59" t="s">
        <v>66</v>
      </c>
      <c r="B31" s="67" t="s">
        <v>72</v>
      </c>
      <c r="C31" s="61">
        <v>1013281</v>
      </c>
      <c r="D31" s="61">
        <v>160486</v>
      </c>
      <c r="E31" s="72">
        <f>D31/C31*100</f>
        <v>15.838252172891822</v>
      </c>
      <c r="F31" s="63"/>
      <c r="G31" s="110"/>
      <c r="H31" s="110"/>
      <c r="I31" s="130" t="s">
        <v>156</v>
      </c>
    </row>
    <row r="32" spans="1:9" ht="45" customHeight="1">
      <c r="A32" s="106" t="s">
        <v>41</v>
      </c>
      <c r="B32" s="107" t="s">
        <v>19</v>
      </c>
      <c r="C32" s="108">
        <v>1410430</v>
      </c>
      <c r="D32" s="108">
        <v>1309398</v>
      </c>
      <c r="E32" s="109">
        <f>D32/C32*100</f>
        <v>92.83679445275554</v>
      </c>
      <c r="F32" s="110"/>
      <c r="G32" s="110"/>
      <c r="H32" s="110"/>
      <c r="I32" s="130" t="s">
        <v>157</v>
      </c>
    </row>
    <row r="33" spans="1:9" ht="27" customHeight="1">
      <c r="A33" s="59" t="s">
        <v>38</v>
      </c>
      <c r="B33" s="94" t="s">
        <v>77</v>
      </c>
      <c r="C33" s="61">
        <v>346319</v>
      </c>
      <c r="D33" s="61">
        <v>49346</v>
      </c>
      <c r="E33" s="72">
        <f>D33/C33*100</f>
        <v>14.248712891871367</v>
      </c>
      <c r="F33" s="63"/>
      <c r="G33" s="110"/>
      <c r="H33" s="110"/>
      <c r="I33" s="130" t="s">
        <v>136</v>
      </c>
    </row>
    <row r="34" spans="1:9" ht="27" customHeight="1">
      <c r="A34" s="59" t="s">
        <v>83</v>
      </c>
      <c r="B34" s="94" t="s">
        <v>39</v>
      </c>
      <c r="C34" s="61">
        <v>272790</v>
      </c>
      <c r="D34" s="61">
        <v>162867</v>
      </c>
      <c r="E34" s="72">
        <f>D34/C34*100</f>
        <v>59.70416804135049</v>
      </c>
      <c r="F34" s="63"/>
      <c r="G34" s="110"/>
      <c r="H34" s="110"/>
      <c r="I34" s="130" t="s">
        <v>162</v>
      </c>
    </row>
    <row r="35" spans="1:9" ht="12" customHeight="1">
      <c r="A35" s="62"/>
      <c r="B35" s="60"/>
      <c r="C35" s="61"/>
      <c r="D35" s="61"/>
      <c r="E35" s="62"/>
      <c r="F35" s="63"/>
      <c r="G35" s="110"/>
      <c r="H35" s="110"/>
      <c r="I35" s="111"/>
    </row>
    <row r="36" spans="1:9" ht="12" customHeight="1">
      <c r="A36" s="68" t="s">
        <v>27</v>
      </c>
      <c r="B36" s="70" t="s">
        <v>92</v>
      </c>
      <c r="C36" s="61"/>
      <c r="D36" s="61"/>
      <c r="E36" s="62"/>
      <c r="F36" s="63"/>
      <c r="G36" s="110"/>
      <c r="H36" s="110"/>
      <c r="I36" s="111"/>
    </row>
    <row r="37" spans="1:9" ht="41.25" customHeight="1">
      <c r="A37" s="59" t="s">
        <v>93</v>
      </c>
      <c r="B37" s="60" t="s">
        <v>94</v>
      </c>
      <c r="C37" s="61">
        <v>-346957</v>
      </c>
      <c r="D37" s="61">
        <v>-272887</v>
      </c>
      <c r="E37" s="72">
        <f>D37/C37*100</f>
        <v>78.65153318710965</v>
      </c>
      <c r="F37" s="63"/>
      <c r="G37" s="110"/>
      <c r="H37" s="110"/>
      <c r="I37" s="130" t="s">
        <v>137</v>
      </c>
    </row>
    <row r="38" spans="1:9" ht="15.75" customHeight="1">
      <c r="A38" s="64" t="s">
        <v>116</v>
      </c>
      <c r="B38" s="60" t="s">
        <v>117</v>
      </c>
      <c r="C38" s="61">
        <v>45589</v>
      </c>
      <c r="D38" s="61">
        <v>34734</v>
      </c>
      <c r="E38" s="62"/>
      <c r="F38" s="63"/>
      <c r="G38" s="110"/>
      <c r="H38" s="110"/>
      <c r="I38" s="111" t="s">
        <v>138</v>
      </c>
    </row>
    <row r="39" spans="1:9" ht="12" customHeight="1">
      <c r="A39" s="62"/>
      <c r="B39" s="60"/>
      <c r="C39" s="61"/>
      <c r="D39" s="61"/>
      <c r="E39" s="62"/>
      <c r="F39" s="63"/>
      <c r="G39" s="110"/>
      <c r="H39" s="110"/>
      <c r="I39" s="111"/>
    </row>
    <row r="40" spans="1:9" ht="12" customHeight="1">
      <c r="A40" s="68" t="s">
        <v>74</v>
      </c>
      <c r="B40" s="70" t="s">
        <v>75</v>
      </c>
      <c r="C40" s="61"/>
      <c r="D40" s="61"/>
      <c r="E40" s="62"/>
      <c r="F40" s="63"/>
      <c r="G40" s="110"/>
      <c r="H40" s="110"/>
      <c r="I40" s="111"/>
    </row>
    <row r="41" spans="1:9" ht="12.75">
      <c r="A41" s="59" t="s">
        <v>78</v>
      </c>
      <c r="B41" s="60" t="s">
        <v>79</v>
      </c>
      <c r="C41" s="61">
        <v>118695</v>
      </c>
      <c r="D41" s="61">
        <v>93440</v>
      </c>
      <c r="E41" s="62"/>
      <c r="F41" s="63"/>
      <c r="G41" s="110"/>
      <c r="H41" s="110"/>
      <c r="I41" s="130" t="s">
        <v>139</v>
      </c>
    </row>
    <row r="42" spans="1:9" ht="12.75">
      <c r="A42" s="68"/>
      <c r="B42" s="70"/>
      <c r="C42" s="61"/>
      <c r="D42" s="61"/>
      <c r="E42" s="62"/>
      <c r="F42" s="63"/>
      <c r="G42" s="110"/>
      <c r="H42" s="110"/>
      <c r="I42" s="111"/>
    </row>
    <row r="43" spans="1:9" ht="12.75">
      <c r="A43" s="68" t="s">
        <v>20</v>
      </c>
      <c r="B43" s="69" t="s">
        <v>21</v>
      </c>
      <c r="C43" s="61"/>
      <c r="D43" s="61"/>
      <c r="E43" s="62"/>
      <c r="F43" s="63"/>
      <c r="G43" s="110"/>
      <c r="H43" s="110"/>
      <c r="I43" s="111"/>
    </row>
    <row r="44" spans="1:9" ht="17.25" customHeight="1">
      <c r="A44" s="68"/>
      <c r="B44" s="69" t="s">
        <v>42</v>
      </c>
      <c r="C44" s="61"/>
      <c r="D44" s="61"/>
      <c r="E44" s="62"/>
      <c r="F44" s="63"/>
      <c r="G44" s="110"/>
      <c r="H44" s="110"/>
      <c r="I44" s="130"/>
    </row>
    <row r="45" spans="1:9" ht="54" customHeight="1">
      <c r="A45" s="59">
        <v>211025</v>
      </c>
      <c r="B45" s="60" t="s">
        <v>95</v>
      </c>
      <c r="C45" s="61">
        <v>6368880</v>
      </c>
      <c r="D45" s="61">
        <v>4506265</v>
      </c>
      <c r="E45" s="72">
        <f aca="true" t="shared" si="0" ref="E45:E50">D45/C45*100</f>
        <v>70.75443406061976</v>
      </c>
      <c r="F45" s="63"/>
      <c r="G45" s="110"/>
      <c r="H45" s="110"/>
      <c r="I45" s="130" t="s">
        <v>164</v>
      </c>
    </row>
    <row r="46" spans="1:9" ht="17.25" customHeight="1">
      <c r="A46" s="59" t="s">
        <v>43</v>
      </c>
      <c r="B46" s="60" t="s">
        <v>44</v>
      </c>
      <c r="C46" s="61">
        <v>1040450</v>
      </c>
      <c r="D46" s="61">
        <v>322104</v>
      </c>
      <c r="E46" s="72">
        <f t="shared" si="0"/>
        <v>30.95814311115383</v>
      </c>
      <c r="F46" s="63"/>
      <c r="G46" s="110"/>
      <c r="H46" s="110"/>
      <c r="I46" s="130" t="s">
        <v>160</v>
      </c>
    </row>
    <row r="47" spans="1:9" ht="17.25" customHeight="1">
      <c r="A47" s="59" t="s">
        <v>45</v>
      </c>
      <c r="B47" s="60" t="s">
        <v>46</v>
      </c>
      <c r="C47" s="61">
        <v>27630</v>
      </c>
      <c r="D47" s="61">
        <v>168989</v>
      </c>
      <c r="E47" s="72">
        <f t="shared" si="0"/>
        <v>611.6141874773797</v>
      </c>
      <c r="F47" s="63"/>
      <c r="G47" s="110"/>
      <c r="H47" s="110"/>
      <c r="I47" s="130" t="s">
        <v>160</v>
      </c>
    </row>
    <row r="48" spans="1:9" ht="42" customHeight="1">
      <c r="A48" s="59" t="s">
        <v>47</v>
      </c>
      <c r="B48" s="94" t="s">
        <v>101</v>
      </c>
      <c r="C48" s="61">
        <v>2099627</v>
      </c>
      <c r="D48" s="61">
        <v>945391</v>
      </c>
      <c r="E48" s="72">
        <f t="shared" si="0"/>
        <v>45.0266166323828</v>
      </c>
      <c r="F48" s="63"/>
      <c r="G48" s="117"/>
      <c r="H48" s="110"/>
      <c r="I48" s="130" t="s">
        <v>158</v>
      </c>
    </row>
    <row r="49" spans="1:9" ht="20.25" customHeight="1">
      <c r="A49" s="59">
        <v>211032</v>
      </c>
      <c r="B49" s="60" t="s">
        <v>107</v>
      </c>
      <c r="C49" s="61">
        <v>331698</v>
      </c>
      <c r="D49" s="61">
        <v>0</v>
      </c>
      <c r="E49" s="72">
        <f t="shared" si="0"/>
        <v>0</v>
      </c>
      <c r="F49" s="63"/>
      <c r="G49" s="117"/>
      <c r="H49" s="110"/>
      <c r="I49" s="130" t="s">
        <v>159</v>
      </c>
    </row>
    <row r="50" spans="1:9" ht="20.25" customHeight="1">
      <c r="A50" s="59" t="s">
        <v>48</v>
      </c>
      <c r="B50" s="60" t="s">
        <v>49</v>
      </c>
      <c r="C50" s="61">
        <v>56566</v>
      </c>
      <c r="D50" s="61">
        <v>67389</v>
      </c>
      <c r="E50" s="72">
        <f t="shared" si="0"/>
        <v>119.13340169006116</v>
      </c>
      <c r="F50" s="63"/>
      <c r="G50" s="110"/>
      <c r="H50" s="110"/>
      <c r="I50" s="130" t="s">
        <v>108</v>
      </c>
    </row>
    <row r="51" spans="1:9" ht="17.25" customHeight="1">
      <c r="A51" s="59"/>
      <c r="B51" s="60"/>
      <c r="C51" s="61"/>
      <c r="D51" s="61"/>
      <c r="E51" s="72"/>
      <c r="F51" s="63"/>
      <c r="G51" s="110"/>
      <c r="H51" s="110"/>
      <c r="I51" s="130"/>
    </row>
    <row r="52" spans="1:9" ht="17.25" customHeight="1">
      <c r="A52" s="59"/>
      <c r="B52" s="60"/>
      <c r="C52" s="61"/>
      <c r="D52" s="61"/>
      <c r="E52" s="72"/>
      <c r="F52" s="63"/>
      <c r="G52" s="110"/>
      <c r="H52" s="110"/>
      <c r="I52" s="130"/>
    </row>
    <row r="53" spans="1:9" ht="12.75">
      <c r="A53" s="68" t="s">
        <v>22</v>
      </c>
      <c r="B53" s="69" t="s">
        <v>23</v>
      </c>
      <c r="C53" s="61"/>
      <c r="D53" s="61"/>
      <c r="E53" s="62"/>
      <c r="F53" s="63"/>
      <c r="G53" s="110"/>
      <c r="H53" s="110"/>
      <c r="I53" s="111"/>
    </row>
    <row r="54" spans="1:9" ht="12.75">
      <c r="A54" s="64"/>
      <c r="B54" s="69" t="s">
        <v>50</v>
      </c>
      <c r="C54" s="61"/>
      <c r="D54" s="61"/>
      <c r="E54" s="62"/>
      <c r="F54" s="63"/>
      <c r="G54" s="110"/>
      <c r="H54" s="110"/>
      <c r="I54" s="111"/>
    </row>
    <row r="55" spans="1:9" ht="66.75" customHeight="1">
      <c r="A55" s="59" t="s">
        <v>51</v>
      </c>
      <c r="B55" s="94" t="s">
        <v>161</v>
      </c>
      <c r="C55" s="61">
        <v>13328512</v>
      </c>
      <c r="D55" s="61">
        <v>12115197</v>
      </c>
      <c r="E55" s="72">
        <f>D55/C55*100</f>
        <v>90.89684579944107</v>
      </c>
      <c r="F55" s="63"/>
      <c r="G55" s="110"/>
      <c r="H55" s="110"/>
      <c r="I55" s="130" t="s">
        <v>163</v>
      </c>
    </row>
    <row r="56" spans="1:9" ht="12.75">
      <c r="A56" s="62"/>
      <c r="B56" s="60"/>
      <c r="C56" s="61"/>
      <c r="D56" s="61"/>
      <c r="E56" s="62"/>
      <c r="F56" s="63"/>
      <c r="G56" s="110"/>
      <c r="H56" s="110"/>
      <c r="I56" s="111"/>
    </row>
    <row r="57" spans="1:9" ht="12.75">
      <c r="A57" s="68" t="s">
        <v>96</v>
      </c>
      <c r="B57" s="70" t="s">
        <v>97</v>
      </c>
      <c r="C57" s="61"/>
      <c r="D57" s="61"/>
      <c r="E57" s="62"/>
      <c r="F57" s="63"/>
      <c r="G57" s="110"/>
      <c r="H57" s="110"/>
      <c r="I57" s="111"/>
    </row>
    <row r="58" spans="1:9" ht="12.75">
      <c r="A58" s="62">
        <v>235001</v>
      </c>
      <c r="B58" s="60" t="s">
        <v>84</v>
      </c>
      <c r="C58" s="61">
        <v>2800000</v>
      </c>
      <c r="D58" s="61">
        <v>2800000</v>
      </c>
      <c r="E58" s="62"/>
      <c r="F58" s="63"/>
      <c r="G58" s="110"/>
      <c r="H58" s="110"/>
      <c r="I58" s="111" t="s">
        <v>108</v>
      </c>
    </row>
    <row r="59" spans="1:9" ht="12.75">
      <c r="A59" s="62"/>
      <c r="B59" s="60"/>
      <c r="C59" s="61"/>
      <c r="D59" s="61"/>
      <c r="E59" s="62"/>
      <c r="F59" s="63"/>
      <c r="G59" s="110"/>
      <c r="H59" s="110"/>
      <c r="I59" s="111"/>
    </row>
    <row r="60" spans="1:9" ht="12.75">
      <c r="A60" s="68"/>
      <c r="B60" s="69" t="s">
        <v>24</v>
      </c>
      <c r="C60" s="61"/>
      <c r="D60" s="61"/>
      <c r="E60" s="62"/>
      <c r="F60" s="63"/>
      <c r="G60" s="110"/>
      <c r="H60" s="110"/>
      <c r="I60" s="111"/>
    </row>
    <row r="61" spans="1:9" ht="18.75" customHeight="1">
      <c r="A61" s="59" t="s">
        <v>52</v>
      </c>
      <c r="B61" s="67" t="s">
        <v>53</v>
      </c>
      <c r="C61" s="61">
        <v>31184</v>
      </c>
      <c r="D61" s="61">
        <v>14875</v>
      </c>
      <c r="E61" s="72">
        <f>D61/C61*100</f>
        <v>47.700743971267315</v>
      </c>
      <c r="F61" s="63"/>
      <c r="G61" s="110"/>
      <c r="H61" s="110"/>
      <c r="I61" s="130" t="s">
        <v>102</v>
      </c>
    </row>
    <row r="62" spans="1:12" s="71" customFormat="1" ht="12.75">
      <c r="A62" s="165" t="s">
        <v>25</v>
      </c>
      <c r="B62" s="166"/>
      <c r="C62" s="169">
        <f>SUM(C11:C61)</f>
        <v>29728557</v>
      </c>
      <c r="D62" s="169">
        <f>SUM(D11:D61)</f>
        <v>22535459</v>
      </c>
      <c r="E62" s="171">
        <f>+D62/C62*100</f>
        <v>75.80407955892376</v>
      </c>
      <c r="F62" s="161"/>
      <c r="G62" s="163"/>
      <c r="H62" s="163"/>
      <c r="I62" s="163"/>
      <c r="K62" s="99"/>
      <c r="L62" s="99"/>
    </row>
    <row r="63" spans="1:9" ht="15" customHeight="1">
      <c r="A63" s="167"/>
      <c r="B63" s="168"/>
      <c r="C63" s="170"/>
      <c r="D63" s="170"/>
      <c r="E63" s="172"/>
      <c r="F63" s="162"/>
      <c r="G63" s="164"/>
      <c r="H63" s="164"/>
      <c r="I63" s="164"/>
    </row>
    <row r="64" spans="6:9" ht="12.75">
      <c r="F64" s="3"/>
      <c r="G64" s="118"/>
      <c r="H64" s="118"/>
      <c r="I64" s="119"/>
    </row>
    <row r="65" ht="13.5" thickBot="1"/>
    <row r="66" spans="1:4" ht="12.75">
      <c r="A66" s="25" t="s">
        <v>63</v>
      </c>
      <c r="B66" s="26"/>
      <c r="C66" s="133">
        <f>C62</f>
        <v>29728557</v>
      </c>
      <c r="D66" s="159">
        <f>D62</f>
        <v>22535459</v>
      </c>
    </row>
    <row r="67" spans="1:4" ht="13.5" thickBot="1">
      <c r="A67" s="27" t="s">
        <v>62</v>
      </c>
      <c r="B67" s="28"/>
      <c r="C67" s="134"/>
      <c r="D67" s="160"/>
    </row>
  </sheetData>
  <sheetProtection/>
  <mergeCells count="12">
    <mergeCell ref="A6:B6"/>
    <mergeCell ref="E6:E7"/>
    <mergeCell ref="A62:B63"/>
    <mergeCell ref="C62:C63"/>
    <mergeCell ref="D62:D63"/>
    <mergeCell ref="E62:E63"/>
    <mergeCell ref="C66:C67"/>
    <mergeCell ref="D66:D67"/>
    <mergeCell ref="F62:F63"/>
    <mergeCell ref="G62:G63"/>
    <mergeCell ref="H62:H63"/>
    <mergeCell ref="I62:I63"/>
  </mergeCells>
  <printOptions/>
  <pageMargins left="0.35433070866141736" right="0.15748031496062992" top="0.984251968503937" bottom="0.1968503937007874" header="0" footer="0"/>
  <pageSetup horizontalDpi="600" verticalDpi="600" orientation="landscape" paperSize="9" r:id="rId1"/>
  <headerFooter alignWithMargins="0">
    <oddFooter>&amp;LSag 14-3838 / Dok 102621-14&amp;C&amp;P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-22-09-2014 - Bilag 218.03 Budgetopfølgning pr 31082014 for virksomhed 502 - Teknik og Miljø - Bemær…</dc:title>
  <dc:subject>ØVRIGE</dc:subject>
  <dc:creator>ANMK</dc:creator>
  <cp:keywords/>
  <dc:description>Samlet skema til Budgetopfølgning pr. 31.08.2012 for virksomheden 502 - Teknik og Miljø</dc:description>
  <cp:lastModifiedBy>Benthe Jensen</cp:lastModifiedBy>
  <cp:lastPrinted>2014-09-12T08:19:12Z</cp:lastPrinted>
  <dcterms:created xsi:type="dcterms:W3CDTF">1996-11-12T13:28:11Z</dcterms:created>
  <dcterms:modified xsi:type="dcterms:W3CDTF">2014-09-15T06:19:13Z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Udvalget for Plan og Teknik</vt:lpwstr>
  </property>
  <property fmtid="{D5CDD505-2E9C-101B-9397-08002B2CF9AE}" pid="4" name="MeetingTit">
    <vt:lpwstr>22-09-2014</vt:lpwstr>
  </property>
  <property fmtid="{D5CDD505-2E9C-101B-9397-08002B2CF9AE}" pid="5" name="MeetingDateAndTi">
    <vt:lpwstr>22-09-2014 fra 08:00 - 11:00</vt:lpwstr>
  </property>
  <property fmtid="{D5CDD505-2E9C-101B-9397-08002B2CF9AE}" pid="6" name="AccessLevelNa">
    <vt:lpwstr>Åben</vt:lpwstr>
  </property>
  <property fmtid="{D5CDD505-2E9C-101B-9397-08002B2CF9AE}" pid="7" name="Fusion">
    <vt:lpwstr>1645285</vt:lpwstr>
  </property>
  <property fmtid="{D5CDD505-2E9C-101B-9397-08002B2CF9AE}" pid="8" name="SortOrd">
    <vt:lpwstr>3</vt:lpwstr>
  </property>
  <property fmtid="{D5CDD505-2E9C-101B-9397-08002B2CF9AE}" pid="9" name="MeetingEndDa">
    <vt:lpwstr>2014-09-22T11:00:00Z</vt:lpwstr>
  </property>
  <property fmtid="{D5CDD505-2E9C-101B-9397-08002B2CF9AE}" pid="10" name="AgendaAccessLevelNa">
    <vt:lpwstr>Åben</vt:lpwstr>
  </property>
  <property fmtid="{D5CDD505-2E9C-101B-9397-08002B2CF9AE}" pid="11" name="EnclosureFileNumb">
    <vt:lpwstr>102621/14</vt:lpwstr>
  </property>
  <property fmtid="{D5CDD505-2E9C-101B-9397-08002B2CF9AE}" pid="12" name="ContentType">
    <vt:lpwstr>0x0101003D7BFBD5F481E14985D820F2A1C38BC8</vt:lpwstr>
  </property>
  <property fmtid="{D5CDD505-2E9C-101B-9397-08002B2CF9AE}" pid="13" name="MeetingStartDa">
    <vt:lpwstr>2014-09-22T08:00:00Z</vt:lpwstr>
  </property>
  <property fmtid="{D5CDD505-2E9C-101B-9397-08002B2CF9AE}" pid="14" name="PWDescripti">
    <vt:lpwstr>DA-1202048   Kopi til: </vt:lpwstr>
  </property>
  <property fmtid="{D5CDD505-2E9C-101B-9397-08002B2CF9AE}" pid="15" name="U">
    <vt:lpwstr>1473355</vt:lpwstr>
  </property>
  <property fmtid="{D5CDD505-2E9C-101B-9397-08002B2CF9AE}" pid="16" name="PWFileTy">
    <vt:lpwstr>.XLS</vt:lpwstr>
  </property>
  <property fmtid="{D5CDD505-2E9C-101B-9397-08002B2CF9AE}" pid="17" name="Agenda">
    <vt:lpwstr>3010</vt:lpwstr>
  </property>
  <property fmtid="{D5CDD505-2E9C-101B-9397-08002B2CF9AE}" pid="18" name="AccessLev">
    <vt:lpwstr>1</vt:lpwstr>
  </property>
  <property fmtid="{D5CDD505-2E9C-101B-9397-08002B2CF9AE}" pid="19" name="EnclosureTy">
    <vt:lpwstr>Enclosure</vt:lpwstr>
  </property>
</Properties>
</file>